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aki-city\share\J-上下水道経営課\課内専用\200水道経理係\☆経営比較分析表\R5年度実績\HP掲載データ（県より通知）\"/>
    </mc:Choice>
  </mc:AlternateContent>
  <workbookProtection workbookAlgorithmName="SHA-512" workbookHashValue="xk0MZZTqIlrOAe5v1Cr/+oUK6dv0hb6ZpSaDTmGVmzc0qdAarqBnGEiZJfEWVTzw0VyRLwMbkU41KnuD5J5bwg==" workbookSaltValue="UYujiCPhTXm3cZ19IXm+LQ==" workbookSpinCount="100000" lockStructure="1"/>
  <bookViews>
    <workbookView minimized="1" xWindow="-108" yWindow="-108" windowWidth="22776" windowHeight="14664"/>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P6" i="5"/>
  <c r="P10" i="4" s="1"/>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F85" i="4"/>
  <c r="E85" i="4"/>
  <c r="BB10" i="4"/>
  <c r="AT10" i="4"/>
  <c r="AL10" i="4"/>
  <c r="W10" i="4"/>
  <c r="B10"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<sst xmlns="http://schemas.openxmlformats.org/spreadsheetml/2006/main" count="228" uniqueCount="113">
  <si>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</si>
  <si>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</si>
  <si>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</si>
  <si>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</si>
  <si>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</si>
  <si>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</si>
  <si>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</si>
  <si>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</si>
  <si>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</si>
  <si>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</si>
  <si>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</si>
  <si>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</si>
  <si>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</si>
  <si>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</si>
  <si>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</si>
  <si>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</si>
  <si>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</si>
  <si>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</si>
  <si>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</si>
  <si>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</si>
  <si>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</si>
  <si>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</si>
  <si>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</si>
  <si>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</si>
  <si>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</si>
  <si>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</si>
  <si>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</si>
  <si>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</si>
  <si>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</si>
  <si>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</si>
  <si>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</si>
  <si>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</si>
  <si>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</si>
  <si>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</si>
  <si>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</si>
  <si>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</si>
  <si>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</si>
  <si>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</si>
  <si>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</si>
  <si>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</si>
  <si>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</si>
  <si>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</si>
  <si>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</si>
  <si>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</si>
  <si>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</si>
  <si>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</si>
  <si>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</si>
  <si>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</si>
  <si>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</si>
  <si>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</si>
  <si>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</si>
  <si>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</si>
  <si>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</si>
  <si>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</si>
  <si>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</si>
  <si>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</si>
  <si>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</si>
  <si>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</si>
  <si>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</si>
  <si>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</si>
  <si>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</si>
  <si>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</si>
  <si>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</si>
  <si>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</si>
  <si>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</si>
  <si>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</si>
  <si>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</si>
  <si>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</si>
  <si>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</si>
  <si>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</si>
  <si>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</si>
  <si>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</si>
  <si>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</si>
  <si>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</si>
  <si>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</si>
  <si>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</si>
  <si>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</si>
  <si>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</si>
  <si>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</si>
  <si>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</si>
  <si>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</si>
  <si>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</si>
  <si>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</si>
  <si>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</si>
  <si>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</si>
  <si>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</si>
  <si>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</si>
  <si>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</si>
  <si>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</si>
  <si>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</si>
  <si>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</si>
  <si>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</si>
  <si>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</si>
  <si>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</si>
  <si>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</si>
  <si>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</si>
  <si>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</si>
  <si>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</si>
  <si>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</si>
  <si>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</si>
  <si>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</si>
  <si>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</si>
  <si>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</si>
  <si>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</si>
  <si>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</si>
  <si>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</si>
  <si>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</si>
  <si>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</si>
  <si>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</si>
  <si>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</si>
  <si>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最初に、昨年比で激変した⑤料金回収率について説明をします。
 増加原因は「原油価格・物価高騰等総合緊急対策関連水道使用量調定減額」による給水収益の減少（△429,892,200円）を今年度は実施しなかったことによりますが、近年は有収水量の減少に伴う給水収益の減少により⑤料金回収率は徐々に減少しております。
　以上を踏まえると、①経常収支比率②累積欠損金比率⑤料金回収率⑧有収率は全国平均及び類似団体平均よりも望ましい値となりました。
 ③の流動比率については、前年度に比して98.64%増加しましたが、例年より値が低いのは、送水管工事の支払いが一時的に未払金となったことや有形固定資産の取得により流動資産が減少したことによるものです。
 ⑥給水原価については、当市は全国平均および類似団体平均を下回っています。次に⑤料金回収率については、当市は全国平均および類似団体平均を上回っています。この２点から、当市は給水に要する費用が他団体より少なく、かつ事業に必要な費用を給水収益で賄えている状況であると判断できます。加えて、企業債残高も昨年度と比して減少していることから、④企業債残高対給水収益比率においても健全な状態にあると判断できます。
 ⑦施設利用率について、⑧有収率と組み合わせて施設の収益性の観点から説明します。⑦施設利用率は一般的には高い数値であることが望まれます。当市は全国平均および類似団体平均を上回っています。⑧有収率も当市は全国平均および類似団体平均を上回っています。この2点が共に高水準であることは、施設稼動が収益に繋がっていることを示しており、施設の収益性は高いと判断できます。
</t>
    <rPh sb="264" eb="265">
      <t>オク</t>
    </rPh>
    <phoneticPr fontId="4"/>
  </si>
  <si>
    <t xml:space="preserve"> ①固定資産減価償却率②管路経年化率は全国平均および類似団体平均を共に上回る状態が続いています。このことから、全体的には老朽化が進んでいると判断されます。今年度は①有形固定資産減価償却率が減少しましたが、これは浄水場管理棟及び浄水池等を除却したためです。
 ③管路更新率については、昨年度に比べると望ましい方向へ改善されたことが分かりますが、全国平均および類似団体平均では共に下回りました。これは、大規模地震災害への備えとして、主要幹線管路のループ化や送水管などの大口径管路の整備を優先的に実施し、管路更新がなかなか進まないことによります。このため③管路更新率のような管路延長を基とする指標は、平均を下回っているものの、将来へ向けた施設投資は着実に進めております。
</t>
    <phoneticPr fontId="4"/>
  </si>
  <si>
    <t xml:space="preserve">｢経営の健全性・効率性｣の指標については、現時点で早急な改善を要するものはありません。
 対して｢老朽化の状況｣の指標は、老朽化が進行していることを示しています。現時点での③管路更新率0.5%という値は全管路の更新に約200年を要することを示しており、楽観視はできません。
 以上を踏まえると、当市の水道事業は現時点では良好な経営状況を示しているものの、将来展望としては施設更新時期の到来による投資額の増加や人口減少などによる水需要そのものの減少など、経営環境は悪化していくことが予想されます。
　経営戦略（令和2年度～11年度）に基づき、施設の計画的な維持更新、財政基盤の強化、技術継承による組織力・お客さまサービスの向上に引き続き取り組みます。なお、経営戦略については、令和7年度に見直し予定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</si>
</sst>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0.75</c:v>
                </c:pt>
                <c:pt idx="1">
                  <c:v>0.59</c:v>
                </c:pt>
                <c:pt idx="2">
                  <c:v>0.55000000000000004</c:v>
                </c:pt>
                <c:pt idx="3">
                  <c:v>0.39</c:v>
                </c:pt>
                <c:pt idx="4">
                  <c:v>0.5</c:v>
                </c:pt>
              </c:numCache>
            </c:numRef>
          </c:val>
          <c:extLst>
            <c:ext xmlns:c16="http://schemas.microsoft.com/office/drawing/2014/chart" uri="{C3380CC4-5D6E-409C-BE32-E72D297353CC}">
              <c16:uniqueId val="{00000000-5AC7-4AC7-B39C-33C95F5D229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0.57999999999999996</c:v>
                </c:pt>
              </c:numCache>
            </c:numRef>
          </c:val>
          <c:smooth val="0"/>
          <c:extLst>
            <c:ext xmlns:c16="http://schemas.microsoft.com/office/drawing/2014/chart" uri="{C3380CC4-5D6E-409C-BE32-E72D297353CC}">
              <c16:uniqueId val="{00000001-5AC7-4AC7-B39C-33C95F5D229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72.22</c:v>
                </c:pt>
                <c:pt idx="1">
                  <c:v>74.06</c:v>
                </c:pt>
                <c:pt idx="2">
                  <c:v>72.91</c:v>
                </c:pt>
                <c:pt idx="3">
                  <c:v>72.03</c:v>
                </c:pt>
                <c:pt idx="4">
                  <c:v>71.23</c:v>
                </c:pt>
              </c:numCache>
            </c:numRef>
          </c:val>
          <c:extLst>
            <c:ext xmlns:c16="http://schemas.microsoft.com/office/drawing/2014/chart" uri="{C3380CC4-5D6E-409C-BE32-E72D297353CC}">
              <c16:uniqueId val="{00000000-2418-4727-896B-82E70B1559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62.35</c:v>
                </c:pt>
              </c:numCache>
            </c:numRef>
          </c:val>
          <c:smooth val="0"/>
          <c:extLst>
            <c:ext xmlns:c16="http://schemas.microsoft.com/office/drawing/2014/chart" uri="{C3380CC4-5D6E-409C-BE32-E72D297353CC}">
              <c16:uniqueId val="{00000001-2418-4727-896B-82E70B1559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93.23</c:v>
                </c:pt>
                <c:pt idx="1">
                  <c:v>92.91</c:v>
                </c:pt>
                <c:pt idx="2">
                  <c:v>93.01</c:v>
                </c:pt>
                <c:pt idx="3">
                  <c:v>92.62</c:v>
                </c:pt>
                <c:pt idx="4">
                  <c:v>91.95</c:v>
                </c:pt>
              </c:numCache>
            </c:numRef>
          </c:val>
          <c:extLst>
            <c:ext xmlns:c16="http://schemas.microsoft.com/office/drawing/2014/chart" uri="{C3380CC4-5D6E-409C-BE32-E72D297353CC}">
              <c16:uniqueId val="{00000000-066E-40FF-AB10-593F7946B7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88.71</c:v>
                </c:pt>
              </c:numCache>
            </c:numRef>
          </c:val>
          <c:smooth val="0"/>
          <c:extLst>
            <c:ext xmlns:c16="http://schemas.microsoft.com/office/drawing/2014/chart" uri="{C3380CC4-5D6E-409C-BE32-E72D297353CC}">
              <c16:uniqueId val="{00000001-066E-40FF-AB10-593F7946B7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115.83</c:v>
                </c:pt>
                <c:pt idx="1">
                  <c:v>115.35</c:v>
                </c:pt>
                <c:pt idx="2">
                  <c:v>116.43</c:v>
                </c:pt>
                <c:pt idx="3">
                  <c:v>111.92</c:v>
                </c:pt>
                <c:pt idx="4">
                  <c:v>111.03</c:v>
                </c:pt>
              </c:numCache>
            </c:numRef>
          </c:val>
          <c:extLst>
            <c:ext xmlns:c16="http://schemas.microsoft.com/office/drawing/2014/chart" uri="{C3380CC4-5D6E-409C-BE32-E72D297353CC}">
              <c16:uniqueId val="{00000000-3CF2-4E15-BBE4-410849E812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110.2</c:v>
                </c:pt>
              </c:numCache>
            </c:numRef>
          </c:val>
          <c:smooth val="0"/>
          <c:extLst>
            <c:ext xmlns:c16="http://schemas.microsoft.com/office/drawing/2014/chart" uri="{C3380CC4-5D6E-409C-BE32-E72D297353CC}">
              <c16:uniqueId val="{00000001-3CF2-4E15-BBE4-410849E812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52.43</c:v>
                </c:pt>
                <c:pt idx="1">
                  <c:v>53.25</c:v>
                </c:pt>
                <c:pt idx="2">
                  <c:v>54.08</c:v>
                </c:pt>
                <c:pt idx="3">
                  <c:v>53.52</c:v>
                </c:pt>
                <c:pt idx="4">
                  <c:v>52.2</c:v>
                </c:pt>
              </c:numCache>
            </c:numRef>
          </c:val>
          <c:extLst>
            <c:ext xmlns:c16="http://schemas.microsoft.com/office/drawing/2014/chart" uri="{C3380CC4-5D6E-409C-BE32-E72D297353CC}">
              <c16:uniqueId val="{00000000-AE31-4EAB-99B6-D48D884031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51.95</c:v>
                </c:pt>
              </c:numCache>
            </c:numRef>
          </c:val>
          <c:smooth val="0"/>
          <c:extLst>
            <c:ext xmlns:c16="http://schemas.microsoft.com/office/drawing/2014/chart" uri="{C3380CC4-5D6E-409C-BE32-E72D297353CC}">
              <c16:uniqueId val="{00000001-AE31-4EAB-99B6-D48D884031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25.02</c:v>
                </c:pt>
                <c:pt idx="1">
                  <c:v>27.94</c:v>
                </c:pt>
                <c:pt idx="2">
                  <c:v>30.61</c:v>
                </c:pt>
                <c:pt idx="3">
                  <c:v>31.36</c:v>
                </c:pt>
                <c:pt idx="4">
                  <c:v>32.729999999999997</c:v>
                </c:pt>
              </c:numCache>
            </c:numRef>
          </c:val>
          <c:extLst>
            <c:ext xmlns:c16="http://schemas.microsoft.com/office/drawing/2014/chart" uri="{C3380CC4-5D6E-409C-BE32-E72D297353CC}">
              <c16:uniqueId val="{00000000-214D-44DA-8215-2CDA134ACD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24.49</c:v>
                </c:pt>
              </c:numCache>
            </c:numRef>
          </c:val>
          <c:smooth val="0"/>
          <c:extLst>
            <c:ext xmlns:c16="http://schemas.microsoft.com/office/drawing/2014/chart" uri="{C3380CC4-5D6E-409C-BE32-E72D297353CC}">
              <c16:uniqueId val="{00000001-214D-44DA-8215-2CDA134ACD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73-4F54-86B4-AC6D3572A6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c:v>0.05</c:v>
                </c:pt>
              </c:numCache>
            </c:numRef>
          </c:val>
          <c:smooth val="0"/>
          <c:extLst>
            <c:ext xmlns:c16="http://schemas.microsoft.com/office/drawing/2014/chart" uri="{C3380CC4-5D6E-409C-BE32-E72D297353CC}">
              <c16:uniqueId val="{00000001-8873-4F54-86B4-AC6D3572A6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903.32</c:v>
                </c:pt>
                <c:pt idx="1">
                  <c:v>965.75</c:v>
                </c:pt>
                <c:pt idx="2">
                  <c:v>941.7</c:v>
                </c:pt>
                <c:pt idx="3">
                  <c:v>278.54000000000002</c:v>
                </c:pt>
                <c:pt idx="4">
                  <c:v>377.18</c:v>
                </c:pt>
              </c:numCache>
            </c:numRef>
          </c:val>
          <c:extLst>
            <c:ext xmlns:c16="http://schemas.microsoft.com/office/drawing/2014/chart" uri="{C3380CC4-5D6E-409C-BE32-E72D297353CC}">
              <c16:uniqueId val="{00000000-2D9F-4EE8-9521-7DB85B08C6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369.82</c:v>
                </c:pt>
              </c:numCache>
            </c:numRef>
          </c:val>
          <c:smooth val="0"/>
          <c:extLst>
            <c:ext xmlns:c16="http://schemas.microsoft.com/office/drawing/2014/chart" uri="{C3380CC4-5D6E-409C-BE32-E72D297353CC}">
              <c16:uniqueId val="{00000001-2D9F-4EE8-9521-7DB85B08C6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66.7</c:v>
                </c:pt>
                <c:pt idx="1">
                  <c:v>65.319999999999993</c:v>
                </c:pt>
                <c:pt idx="2">
                  <c:v>48.29</c:v>
                </c:pt>
                <c:pt idx="3">
                  <c:v>49.69</c:v>
                </c:pt>
                <c:pt idx="4">
                  <c:v>33.340000000000003</c:v>
                </c:pt>
              </c:numCache>
            </c:numRef>
          </c:val>
          <c:extLst>
            <c:ext xmlns:c16="http://schemas.microsoft.com/office/drawing/2014/chart" uri="{C3380CC4-5D6E-409C-BE32-E72D297353CC}">
              <c16:uniqueId val="{00000000-77DC-4452-B007-3F5D3B5AD9B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218.57</c:v>
                </c:pt>
              </c:numCache>
            </c:numRef>
          </c:val>
          <c:smooth val="0"/>
          <c:extLst>
            <c:ext xmlns:c16="http://schemas.microsoft.com/office/drawing/2014/chart" uri="{C3380CC4-5D6E-409C-BE32-E72D297353CC}">
              <c16:uniqueId val="{00000001-77DC-4452-B007-3F5D3B5AD9B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109.3</c:v>
                </c:pt>
                <c:pt idx="1">
                  <c:v>94.73</c:v>
                </c:pt>
                <c:pt idx="2">
                  <c:v>110.51</c:v>
                </c:pt>
                <c:pt idx="3">
                  <c:v>85.74</c:v>
                </c:pt>
                <c:pt idx="4">
                  <c:v>103.67</c:v>
                </c:pt>
              </c:numCache>
            </c:numRef>
          </c:val>
          <c:extLst>
            <c:ext xmlns:c16="http://schemas.microsoft.com/office/drawing/2014/chart" uri="{C3380CC4-5D6E-409C-BE32-E72D297353CC}">
              <c16:uniqueId val="{00000000-0672-46B2-B0B3-405DA6A4942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101.78</c:v>
                </c:pt>
              </c:numCache>
            </c:numRef>
          </c:val>
          <c:smooth val="0"/>
          <c:extLst>
            <c:ext xmlns:c16="http://schemas.microsoft.com/office/drawing/2014/chart" uri="{C3380CC4-5D6E-409C-BE32-E72D297353CC}">
              <c16:uniqueId val="{00000001-0672-46B2-B0B3-405DA6A4942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115.17</c:v>
                </c:pt>
                <c:pt idx="1">
                  <c:v>114.15</c:v>
                </c:pt>
                <c:pt idx="2">
                  <c:v>113.24</c:v>
                </c:pt>
                <c:pt idx="3">
                  <c:v>119.37</c:v>
                </c:pt>
                <c:pt idx="4">
                  <c:v>121.45</c:v>
                </c:pt>
              </c:numCache>
            </c:numRef>
          </c:val>
          <c:extLst>
            <c:ext xmlns:c16="http://schemas.microsoft.com/office/drawing/2014/chart" uri="{C3380CC4-5D6E-409C-BE32-E72D297353CC}">
              <c16:uniqueId val="{00000000-D510-4EFD-91EB-7B281F5428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163.94</c:v>
                </c:pt>
              </c:numCache>
            </c:numRef>
          </c:val>
          <c:smooth val="0"/>
          <c:extLst>
            <c:ext xmlns:c16="http://schemas.microsoft.com/office/drawing/2014/chart" uri="{C3380CC4-5D6E-409C-BE32-E72D297353CC}">
              <c16:uniqueId val="{00000001-D510-4EFD-91EB-7B281F5428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愛知県　小牧市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149715</v>
      </c>
      <c r="AM8" s="44"/>
      <c r="AN8" s="44"/>
      <c r="AO8" s="44"/>
      <c r="AP8" s="44"/>
      <c r="AQ8" s="44"/>
      <c r="AR8" s="44"/>
      <c r="AS8" s="44"/>
      <c r="AT8" s="45">
        <f>データ!$S$6</f>
        <v>62.81</v>
      </c>
      <c r="AU8" s="46"/>
      <c r="AV8" s="46"/>
      <c r="AW8" s="46"/>
      <c r="AX8" s="46"/>
      <c r="AY8" s="46"/>
      <c r="AZ8" s="46"/>
      <c r="BA8" s="46"/>
      <c r="BB8" s="47">
        <f>データ!$T$6</f>
        <v>2383.62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93.51</v>
      </c>
      <c r="J10" s="46"/>
      <c r="K10" s="46"/>
      <c r="L10" s="46"/>
      <c r="M10" s="46"/>
      <c r="N10" s="46"/>
      <c r="O10" s="80"/>
      <c r="P10" s="47">
        <f>データ!$P$6</f>
        <v>99.95</v>
      </c>
      <c r="Q10" s="47"/>
      <c r="R10" s="47"/>
      <c r="S10" s="47"/>
      <c r="T10" s="47"/>
      <c r="U10" s="47"/>
      <c r="V10" s="47"/>
      <c r="W10" s="44">
        <f>データ!$Q$6</f>
        <v>1897</v>
      </c>
      <c r="X10" s="44"/>
      <c r="Y10" s="44"/>
      <c r="Z10" s="44"/>
      <c r="AA10" s="44"/>
      <c r="AB10" s="44"/>
      <c r="AC10" s="44"/>
      <c r="AD10" s="2"/>
      <c r="AE10" s="2"/>
      <c r="AF10" s="2"/>
      <c r="AG10" s="2"/>
      <c r="AH10" s="2"/>
      <c r="AI10" s="2"/>
      <c r="AJ10" s="2"/>
      <c r="AK10" s="2"/>
      <c r="AL10" s="44">
        <f>データ!$U$6</f>
        <v>149128</v>
      </c>
      <c r="AM10" s="44"/>
      <c r="AN10" s="44"/>
      <c r="AO10" s="44"/>
      <c r="AP10" s="44"/>
      <c r="AQ10" s="44"/>
      <c r="AR10" s="44"/>
      <c r="AS10" s="44"/>
      <c r="AT10" s="45">
        <f>データ!$V$6</f>
        <v>62.81</v>
      </c>
      <c r="AU10" s="46"/>
      <c r="AV10" s="46"/>
      <c r="AW10" s="46"/>
      <c r="AX10" s="46"/>
      <c r="AY10" s="46"/>
      <c r="AZ10" s="46"/>
      <c r="BA10" s="46"/>
      <c r="BB10" s="47">
        <f>データ!$W$6</f>
        <v>2374.27</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nft5jTR7A8skWZhHDrm7fFS8UjRSM8wXfwRyU/O511CG9iAv6xBSUFD74I3HyHV6YqnWaCPlxODXg1RFEwP2Bw==" saltValue="vtywbW8cwobQrwXXN1Oa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232190</v>
      </c>
      <c r="D6" s="20">
        <f t="shared" si="3"/>
        <v>46</v>
      </c>
      <c r="E6" s="20">
        <f t="shared" si="3"/>
        <v>1</v>
      </c>
      <c r="F6" s="20">
        <f t="shared" si="3"/>
        <v>0</v>
      </c>
      <c r="G6" s="20">
        <f t="shared" si="3"/>
        <v>1</v>
      </c>
      <c r="H6" s="20" t="str">
        <f t="shared" si="3"/>
        <v>愛知県　小牧市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93.51</v>
      </c>
      <c r="P6" s="21">
        <f t="shared" si="3"/>
        <v>99.95</v>
      </c>
      <c r="Q6" s="21">
        <f t="shared" si="3"/>
        <v>1897</v>
      </c>
      <c r="R6" s="21">
        <f t="shared" si="3"/>
        <v>149715</v>
      </c>
      <c r="S6" s="21">
        <f t="shared" si="3"/>
        <v>62.81</v>
      </c>
      <c r="T6" s="21">
        <f t="shared" si="3"/>
        <v>2383.62</v>
      </c>
      <c r="U6" s="21">
        <f t="shared" si="3"/>
        <v>149128</v>
      </c>
      <c r="V6" s="21">
        <f t="shared" si="3"/>
        <v>62.81</v>
      </c>
      <c r="W6" s="21">
        <f t="shared" si="3"/>
        <v>2374.27</v>
      </c>
      <c r="X6" s="22">
        <f>IF(X7="",NA(),X7)</f>
        <v>115.83</v>
      </c>
      <c r="Y6" s="22">
        <f t="shared" ref="Y6:AG6" si="4">IF(Y7="",NA(),Y7)</f>
        <v>115.35</v>
      </c>
      <c r="Z6" s="22">
        <f t="shared" si="4"/>
        <v>116.43</v>
      </c>
      <c r="AA6" s="22">
        <f t="shared" si="4"/>
        <v>111.92</v>
      </c>
      <c r="AB6" s="22">
        <f t="shared" si="4"/>
        <v>111.03</v>
      </c>
      <c r="AC6" s="22">
        <f t="shared" si="4"/>
        <v>113.35</v>
      </c>
      <c r="AD6" s="22">
        <f t="shared" si="4"/>
        <v>112.36</v>
      </c>
      <c r="AE6" s="22">
        <f t="shared" si="4"/>
        <v>112.26</v>
      </c>
      <c r="AF6" s="22">
        <f t="shared" si="4"/>
        <v>110.04</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2">
        <f t="shared" si="5"/>
        <v>0.05</v>
      </c>
      <c r="AS6" s="21" t="str">
        <f>IF(AS7="","",IF(AS7="-","【-】","【"&amp;SUBSTITUTE(TEXT(AS7,"#,##0.00"),"-","△")&amp;"】"))</f>
        <v>【1.50】</v>
      </c>
      <c r="AT6" s="22">
        <f>IF(AT7="",NA(),AT7)</f>
        <v>903.32</v>
      </c>
      <c r="AU6" s="22">
        <f t="shared" ref="AU6:BC6" si="6">IF(AU7="",NA(),AU7)</f>
        <v>965.75</v>
      </c>
      <c r="AV6" s="22">
        <f t="shared" si="6"/>
        <v>941.7</v>
      </c>
      <c r="AW6" s="22">
        <f t="shared" si="6"/>
        <v>278.54000000000002</v>
      </c>
      <c r="AX6" s="22">
        <f t="shared" si="6"/>
        <v>377.18</v>
      </c>
      <c r="AY6" s="22">
        <f t="shared" si="6"/>
        <v>309.10000000000002</v>
      </c>
      <c r="AZ6" s="22">
        <f t="shared" si="6"/>
        <v>306.08</v>
      </c>
      <c r="BA6" s="22">
        <f t="shared" si="6"/>
        <v>306.14999999999998</v>
      </c>
      <c r="BB6" s="22">
        <f t="shared" si="6"/>
        <v>297.54000000000002</v>
      </c>
      <c r="BC6" s="22">
        <f t="shared" si="6"/>
        <v>369.82</v>
      </c>
      <c r="BD6" s="21" t="str">
        <f>IF(BD7="","",IF(BD7="-","【-】","【"&amp;SUBSTITUTE(TEXT(BD7,"#,##0.00"),"-","△")&amp;"】"))</f>
        <v>【243.36】</v>
      </c>
      <c r="BE6" s="22">
        <f>IF(BE7="",NA(),BE7)</f>
        <v>66.7</v>
      </c>
      <c r="BF6" s="22">
        <f t="shared" ref="BF6:BN6" si="7">IF(BF7="",NA(),BF7)</f>
        <v>65.319999999999993</v>
      </c>
      <c r="BG6" s="22">
        <f t="shared" si="7"/>
        <v>48.29</v>
      </c>
      <c r="BH6" s="22">
        <f t="shared" si="7"/>
        <v>49.69</v>
      </c>
      <c r="BI6" s="22">
        <f t="shared" si="7"/>
        <v>33.340000000000003</v>
      </c>
      <c r="BJ6" s="22">
        <f t="shared" si="7"/>
        <v>290.42</v>
      </c>
      <c r="BK6" s="22">
        <f t="shared" si="7"/>
        <v>294.66000000000003</v>
      </c>
      <c r="BL6" s="22">
        <f t="shared" si="7"/>
        <v>285.27</v>
      </c>
      <c r="BM6" s="22">
        <f t="shared" si="7"/>
        <v>294.73</v>
      </c>
      <c r="BN6" s="22">
        <f t="shared" si="7"/>
        <v>218.57</v>
      </c>
      <c r="BO6" s="21" t="str">
        <f>IF(BO7="","",IF(BO7="-","【-】","【"&amp;SUBSTITUTE(TEXT(BO7,"#,##0.00"),"-","△")&amp;"】"))</f>
        <v>【265.93】</v>
      </c>
      <c r="BP6" s="22">
        <f>IF(BP7="",NA(),BP7)</f>
        <v>109.3</v>
      </c>
      <c r="BQ6" s="22">
        <f t="shared" ref="BQ6:BY6" si="8">IF(BQ7="",NA(),BQ7)</f>
        <v>94.73</v>
      </c>
      <c r="BR6" s="22">
        <f t="shared" si="8"/>
        <v>110.51</v>
      </c>
      <c r="BS6" s="22">
        <f t="shared" si="8"/>
        <v>85.74</v>
      </c>
      <c r="BT6" s="22">
        <f t="shared" si="8"/>
        <v>103.67</v>
      </c>
      <c r="BU6" s="22">
        <f t="shared" si="8"/>
        <v>106.11</v>
      </c>
      <c r="BV6" s="22">
        <f t="shared" si="8"/>
        <v>103.75</v>
      </c>
      <c r="BW6" s="22">
        <f t="shared" si="8"/>
        <v>105.3</v>
      </c>
      <c r="BX6" s="22">
        <f t="shared" si="8"/>
        <v>99.41</v>
      </c>
      <c r="BY6" s="22">
        <f t="shared" si="8"/>
        <v>101.78</v>
      </c>
      <c r="BZ6" s="21" t="str">
        <f>IF(BZ7="","",IF(BZ7="-","【-】","【"&amp;SUBSTITUTE(TEXT(BZ7,"#,##0.00"),"-","△")&amp;"】"))</f>
        <v>【97.82】</v>
      </c>
      <c r="CA6" s="22">
        <f>IF(CA7="",NA(),CA7)</f>
        <v>115.17</v>
      </c>
      <c r="CB6" s="22">
        <f t="shared" ref="CB6:CJ6" si="9">IF(CB7="",NA(),CB7)</f>
        <v>114.15</v>
      </c>
      <c r="CC6" s="22">
        <f t="shared" si="9"/>
        <v>113.24</v>
      </c>
      <c r="CD6" s="22">
        <f t="shared" si="9"/>
        <v>119.37</v>
      </c>
      <c r="CE6" s="22">
        <f t="shared" si="9"/>
        <v>121.45</v>
      </c>
      <c r="CF6" s="22">
        <f t="shared" si="9"/>
        <v>161.03</v>
      </c>
      <c r="CG6" s="22">
        <f t="shared" si="9"/>
        <v>159.93</v>
      </c>
      <c r="CH6" s="22">
        <f t="shared" si="9"/>
        <v>162.77000000000001</v>
      </c>
      <c r="CI6" s="22">
        <f t="shared" si="9"/>
        <v>170.87</v>
      </c>
      <c r="CJ6" s="22">
        <f t="shared" si="9"/>
        <v>163.94</v>
      </c>
      <c r="CK6" s="21" t="str">
        <f>IF(CK7="","",IF(CK7="-","【-】","【"&amp;SUBSTITUTE(TEXT(CK7,"#,##0.00"),"-","△")&amp;"】"))</f>
        <v>【177.56】</v>
      </c>
      <c r="CL6" s="22">
        <f>IF(CL7="",NA(),CL7)</f>
        <v>72.22</v>
      </c>
      <c r="CM6" s="22">
        <f t="shared" ref="CM6:CU6" si="10">IF(CM7="",NA(),CM7)</f>
        <v>74.06</v>
      </c>
      <c r="CN6" s="22">
        <f t="shared" si="10"/>
        <v>72.91</v>
      </c>
      <c r="CO6" s="22">
        <f t="shared" si="10"/>
        <v>72.03</v>
      </c>
      <c r="CP6" s="22">
        <f t="shared" si="10"/>
        <v>71.23</v>
      </c>
      <c r="CQ6" s="22">
        <f t="shared" si="10"/>
        <v>61.71</v>
      </c>
      <c r="CR6" s="22">
        <f t="shared" si="10"/>
        <v>63.12</v>
      </c>
      <c r="CS6" s="22">
        <f t="shared" si="10"/>
        <v>62.57</v>
      </c>
      <c r="CT6" s="22">
        <f t="shared" si="10"/>
        <v>61.56</v>
      </c>
      <c r="CU6" s="22">
        <f t="shared" si="10"/>
        <v>62.35</v>
      </c>
      <c r="CV6" s="21" t="str">
        <f>IF(CV7="","",IF(CV7="-","【-】","【"&amp;SUBSTITUTE(TEXT(CV7,"#,##0.00"),"-","△")&amp;"】"))</f>
        <v>【59.81】</v>
      </c>
      <c r="CW6" s="22">
        <f>IF(CW7="",NA(),CW7)</f>
        <v>93.23</v>
      </c>
      <c r="CX6" s="22">
        <f t="shared" ref="CX6:DF6" si="11">IF(CX7="",NA(),CX7)</f>
        <v>92.91</v>
      </c>
      <c r="CY6" s="22">
        <f t="shared" si="11"/>
        <v>93.01</v>
      </c>
      <c r="CZ6" s="22">
        <f t="shared" si="11"/>
        <v>92.62</v>
      </c>
      <c r="DA6" s="22">
        <f t="shared" si="11"/>
        <v>91.95</v>
      </c>
      <c r="DB6" s="22">
        <f t="shared" si="11"/>
        <v>90.03</v>
      </c>
      <c r="DC6" s="22">
        <f t="shared" si="11"/>
        <v>90.09</v>
      </c>
      <c r="DD6" s="22">
        <f t="shared" si="11"/>
        <v>90.21</v>
      </c>
      <c r="DE6" s="22">
        <f t="shared" si="11"/>
        <v>90.11</v>
      </c>
      <c r="DF6" s="22">
        <f t="shared" si="11"/>
        <v>88.71</v>
      </c>
      <c r="DG6" s="21" t="str">
        <f>IF(DG7="","",IF(DG7="-","【-】","【"&amp;SUBSTITUTE(TEXT(DG7,"#,##0.00"),"-","△")&amp;"】"))</f>
        <v>【89.42】</v>
      </c>
      <c r="DH6" s="22">
        <f>IF(DH7="",NA(),DH7)</f>
        <v>52.43</v>
      </c>
      <c r="DI6" s="22">
        <f t="shared" ref="DI6:DQ6" si="12">IF(DI7="",NA(),DI7)</f>
        <v>53.25</v>
      </c>
      <c r="DJ6" s="22">
        <f t="shared" si="12"/>
        <v>54.08</v>
      </c>
      <c r="DK6" s="22">
        <f t="shared" si="12"/>
        <v>53.52</v>
      </c>
      <c r="DL6" s="22">
        <f t="shared" si="12"/>
        <v>52.2</v>
      </c>
      <c r="DM6" s="22">
        <f t="shared" si="12"/>
        <v>49.6</v>
      </c>
      <c r="DN6" s="22">
        <f t="shared" si="12"/>
        <v>50.31</v>
      </c>
      <c r="DO6" s="22">
        <f t="shared" si="12"/>
        <v>50.74</v>
      </c>
      <c r="DP6" s="22">
        <f t="shared" si="12"/>
        <v>51.49</v>
      </c>
      <c r="DQ6" s="22">
        <f t="shared" si="12"/>
        <v>51.95</v>
      </c>
      <c r="DR6" s="21" t="str">
        <f>IF(DR7="","",IF(DR7="-","【-】","【"&amp;SUBSTITUTE(TEXT(DR7,"#,##0.00"),"-","△")&amp;"】"))</f>
        <v>【52.02】</v>
      </c>
      <c r="DS6" s="22">
        <f>IF(DS7="",NA(),DS7)</f>
        <v>25.02</v>
      </c>
      <c r="DT6" s="22">
        <f t="shared" ref="DT6:EB6" si="13">IF(DT7="",NA(),DT7)</f>
        <v>27.94</v>
      </c>
      <c r="DU6" s="22">
        <f t="shared" si="13"/>
        <v>30.61</v>
      </c>
      <c r="DV6" s="22">
        <f t="shared" si="13"/>
        <v>31.36</v>
      </c>
      <c r="DW6" s="22">
        <f t="shared" si="13"/>
        <v>32.729999999999997</v>
      </c>
      <c r="DX6" s="22">
        <f t="shared" si="13"/>
        <v>20.49</v>
      </c>
      <c r="DY6" s="22">
        <f t="shared" si="13"/>
        <v>21.34</v>
      </c>
      <c r="DZ6" s="22">
        <f t="shared" si="13"/>
        <v>23.27</v>
      </c>
      <c r="EA6" s="22">
        <f t="shared" si="13"/>
        <v>25.18</v>
      </c>
      <c r="EB6" s="22">
        <f t="shared" si="13"/>
        <v>24.49</v>
      </c>
      <c r="EC6" s="21" t="str">
        <f>IF(EC7="","",IF(EC7="-","【-】","【"&amp;SUBSTITUTE(TEXT(EC7,"#,##0.00"),"-","△")&amp;"】"))</f>
        <v>【25.37】</v>
      </c>
      <c r="ED6" s="22">
        <f>IF(ED7="",NA(),ED7)</f>
        <v>0.75</v>
      </c>
      <c r="EE6" s="22">
        <f t="shared" ref="EE6:EM6" si="14">IF(EE7="",NA(),EE7)</f>
        <v>0.59</v>
      </c>
      <c r="EF6" s="22">
        <f t="shared" si="14"/>
        <v>0.55000000000000004</v>
      </c>
      <c r="EG6" s="22">
        <f t="shared" si="14"/>
        <v>0.39</v>
      </c>
      <c r="EH6" s="22">
        <f t="shared" si="14"/>
        <v>0.5</v>
      </c>
      <c r="EI6" s="22">
        <f t="shared" si="14"/>
        <v>0.72</v>
      </c>
      <c r="EJ6" s="22">
        <f t="shared" si="14"/>
        <v>0.69</v>
      </c>
      <c r="EK6" s="22">
        <f t="shared" si="14"/>
        <v>0.69</v>
      </c>
      <c r="EL6" s="22">
        <f t="shared" si="14"/>
        <v>0.67</v>
      </c>
      <c r="EM6" s="22">
        <f t="shared" si="14"/>
        <v>0.57999999999999996</v>
      </c>
      <c r="EN6" s="21" t="str">
        <f>IF(EN7="","",IF(EN7="-","【-】","【"&amp;SUBSTITUTE(TEXT(EN7,"#,##0.00"),"-","△")&amp;"】"))</f>
        <v>【0.62】</v>
      </c>
    </row>
    <row r="7" spans="1:144" s="23" customFormat="1" x14ac:dyDescent="0.2">
      <c r="A7" s="15"/>
      <c r="B7" s="24">
        <v>2023</v>
      </c>
      <c r="C7" s="24">
        <v>232190</v>
      </c>
      <c r="D7" s="24">
        <v>46</v>
      </c>
      <c r="E7" s="24">
        <v>1</v>
      </c>
      <c r="F7" s="24">
        <v>0</v>
      </c>
      <c r="G7" s="24">
        <v>1</v>
      </c>
      <c r="H7" s="24" t="s">
        <v>93</v>
      </c>
      <c r="I7" s="24" t="s">
        <v>94</v>
      </c>
      <c r="J7" s="24" t="s">
        <v>95</v>
      </c>
      <c r="K7" s="24" t="s">
        <v>96</v>
      </c>
      <c r="L7" s="24" t="s">
        <v>97</v>
      </c>
      <c r="M7" s="24" t="s">
        <v>98</v>
      </c>
      <c r="N7" s="25" t="s">
        <v>99</v>
      </c>
      <c r="O7" s="25">
        <v>93.51</v>
      </c>
      <c r="P7" s="25">
        <v>99.95</v>
      </c>
      <c r="Q7" s="25">
        <v>1897</v>
      </c>
      <c r="R7" s="25">
        <v>149715</v>
      </c>
      <c r="S7" s="25">
        <v>62.81</v>
      </c>
      <c r="T7" s="25">
        <v>2383.62</v>
      </c>
      <c r="U7" s="25">
        <v>149128</v>
      </c>
      <c r="V7" s="25">
        <v>62.81</v>
      </c>
      <c r="W7" s="25">
        <v>2374.27</v>
      </c>
      <c r="X7" s="25">
        <v>115.83</v>
      </c>
      <c r="Y7" s="25">
        <v>115.35</v>
      </c>
      <c r="Z7" s="25">
        <v>116.43</v>
      </c>
      <c r="AA7" s="25">
        <v>111.92</v>
      </c>
      <c r="AB7" s="25">
        <v>111.03</v>
      </c>
      <c r="AC7" s="25">
        <v>113.35</v>
      </c>
      <c r="AD7" s="25">
        <v>112.36</v>
      </c>
      <c r="AE7" s="25">
        <v>112.26</v>
      </c>
      <c r="AF7" s="25">
        <v>110.04</v>
      </c>
      <c r="AG7" s="25">
        <v>110.2</v>
      </c>
      <c r="AH7" s="25">
        <v>108.24</v>
      </c>
      <c r="AI7" s="25">
        <v>0</v>
      </c>
      <c r="AJ7" s="25">
        <v>0</v>
      </c>
      <c r="AK7" s="25">
        <v>0</v>
      </c>
      <c r="AL7" s="25">
        <v>0</v>
      </c>
      <c r="AM7" s="25">
        <v>0</v>
      </c>
      <c r="AN7" s="25">
        <v>0.51</v>
      </c>
      <c r="AO7" s="25">
        <v>0.28999999999999998</v>
      </c>
      <c r="AP7" s="25">
        <v>0.25</v>
      </c>
      <c r="AQ7" s="25">
        <v>0.13</v>
      </c>
      <c r="AR7" s="25">
        <v>0.05</v>
      </c>
      <c r="AS7" s="25">
        <v>1.5</v>
      </c>
      <c r="AT7" s="25">
        <v>903.32</v>
      </c>
      <c r="AU7" s="25">
        <v>965.75</v>
      </c>
      <c r="AV7" s="25">
        <v>941.7</v>
      </c>
      <c r="AW7" s="25">
        <v>278.54000000000002</v>
      </c>
      <c r="AX7" s="25">
        <v>377.18</v>
      </c>
      <c r="AY7" s="25">
        <v>309.10000000000002</v>
      </c>
      <c r="AZ7" s="25">
        <v>306.08</v>
      </c>
      <c r="BA7" s="25">
        <v>306.14999999999998</v>
      </c>
      <c r="BB7" s="25">
        <v>297.54000000000002</v>
      </c>
      <c r="BC7" s="25">
        <v>369.82</v>
      </c>
      <c r="BD7" s="25">
        <v>243.36</v>
      </c>
      <c r="BE7" s="25">
        <v>66.7</v>
      </c>
      <c r="BF7" s="25">
        <v>65.319999999999993</v>
      </c>
      <c r="BG7" s="25">
        <v>48.29</v>
      </c>
      <c r="BH7" s="25">
        <v>49.69</v>
      </c>
      <c r="BI7" s="25">
        <v>33.340000000000003</v>
      </c>
      <c r="BJ7" s="25">
        <v>290.42</v>
      </c>
      <c r="BK7" s="25">
        <v>294.66000000000003</v>
      </c>
      <c r="BL7" s="25">
        <v>285.27</v>
      </c>
      <c r="BM7" s="25">
        <v>294.73</v>
      </c>
      <c r="BN7" s="25">
        <v>218.57</v>
      </c>
      <c r="BO7" s="25">
        <v>265.93</v>
      </c>
      <c r="BP7" s="25">
        <v>109.3</v>
      </c>
      <c r="BQ7" s="25">
        <v>94.73</v>
      </c>
      <c r="BR7" s="25">
        <v>110.51</v>
      </c>
      <c r="BS7" s="25">
        <v>85.74</v>
      </c>
      <c r="BT7" s="25">
        <v>103.67</v>
      </c>
      <c r="BU7" s="25">
        <v>106.11</v>
      </c>
      <c r="BV7" s="25">
        <v>103.75</v>
      </c>
      <c r="BW7" s="25">
        <v>105.3</v>
      </c>
      <c r="BX7" s="25">
        <v>99.41</v>
      </c>
      <c r="BY7" s="25">
        <v>101.78</v>
      </c>
      <c r="BZ7" s="25">
        <v>97.82</v>
      </c>
      <c r="CA7" s="25">
        <v>115.17</v>
      </c>
      <c r="CB7" s="25">
        <v>114.15</v>
      </c>
      <c r="CC7" s="25">
        <v>113.24</v>
      </c>
      <c r="CD7" s="25">
        <v>119.37</v>
      </c>
      <c r="CE7" s="25">
        <v>121.45</v>
      </c>
      <c r="CF7" s="25">
        <v>161.03</v>
      </c>
      <c r="CG7" s="25">
        <v>159.93</v>
      </c>
      <c r="CH7" s="25">
        <v>162.77000000000001</v>
      </c>
      <c r="CI7" s="25">
        <v>170.87</v>
      </c>
      <c r="CJ7" s="25">
        <v>163.94</v>
      </c>
      <c r="CK7" s="25">
        <v>177.56</v>
      </c>
      <c r="CL7" s="25">
        <v>72.22</v>
      </c>
      <c r="CM7" s="25">
        <v>74.06</v>
      </c>
      <c r="CN7" s="25">
        <v>72.91</v>
      </c>
      <c r="CO7" s="25">
        <v>72.03</v>
      </c>
      <c r="CP7" s="25">
        <v>71.23</v>
      </c>
      <c r="CQ7" s="25">
        <v>61.71</v>
      </c>
      <c r="CR7" s="25">
        <v>63.12</v>
      </c>
      <c r="CS7" s="25">
        <v>62.57</v>
      </c>
      <c r="CT7" s="25">
        <v>61.56</v>
      </c>
      <c r="CU7" s="25">
        <v>62.35</v>
      </c>
      <c r="CV7" s="25">
        <v>59.81</v>
      </c>
      <c r="CW7" s="25">
        <v>93.23</v>
      </c>
      <c r="CX7" s="25">
        <v>92.91</v>
      </c>
      <c r="CY7" s="25">
        <v>93.01</v>
      </c>
      <c r="CZ7" s="25">
        <v>92.62</v>
      </c>
      <c r="DA7" s="25">
        <v>91.95</v>
      </c>
      <c r="DB7" s="25">
        <v>90.03</v>
      </c>
      <c r="DC7" s="25">
        <v>90.09</v>
      </c>
      <c r="DD7" s="25">
        <v>90.21</v>
      </c>
      <c r="DE7" s="25">
        <v>90.11</v>
      </c>
      <c r="DF7" s="25">
        <v>88.71</v>
      </c>
      <c r="DG7" s="25">
        <v>89.42</v>
      </c>
      <c r="DH7" s="25">
        <v>52.43</v>
      </c>
      <c r="DI7" s="25">
        <v>53.25</v>
      </c>
      <c r="DJ7" s="25">
        <v>54.08</v>
      </c>
      <c r="DK7" s="25">
        <v>53.52</v>
      </c>
      <c r="DL7" s="25">
        <v>52.2</v>
      </c>
      <c r="DM7" s="25">
        <v>49.6</v>
      </c>
      <c r="DN7" s="25">
        <v>50.31</v>
      </c>
      <c r="DO7" s="25">
        <v>50.74</v>
      </c>
      <c r="DP7" s="25">
        <v>51.49</v>
      </c>
      <c r="DQ7" s="25">
        <v>51.95</v>
      </c>
      <c r="DR7" s="25">
        <v>52.02</v>
      </c>
      <c r="DS7" s="25">
        <v>25.02</v>
      </c>
      <c r="DT7" s="25">
        <v>27.94</v>
      </c>
      <c r="DU7" s="25">
        <v>30.61</v>
      </c>
      <c r="DV7" s="25">
        <v>31.36</v>
      </c>
      <c r="DW7" s="25">
        <v>32.729999999999997</v>
      </c>
      <c r="DX7" s="25">
        <v>20.49</v>
      </c>
      <c r="DY7" s="25">
        <v>21.34</v>
      </c>
      <c r="DZ7" s="25">
        <v>23.27</v>
      </c>
      <c r="EA7" s="25">
        <v>25.18</v>
      </c>
      <c r="EB7" s="25">
        <v>24.49</v>
      </c>
      <c r="EC7" s="25">
        <v>25.37</v>
      </c>
      <c r="ED7" s="25">
        <v>0.75</v>
      </c>
      <c r="EE7" s="25">
        <v>0.59</v>
      </c>
      <c r="EF7" s="25">
        <v>0.55000000000000004</v>
      </c>
      <c r="EG7" s="25">
        <v>0.39</v>
      </c>
      <c r="EH7" s="25">
        <v>0.5</v>
      </c>
      <c r="EI7" s="25">
        <v>0.72</v>
      </c>
      <c r="EJ7" s="25">
        <v>0.69</v>
      </c>
      <c r="EK7" s="25">
        <v>0.69</v>
      </c>
      <c r="EL7" s="25">
        <v>0.67</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牛田　実希</cp:lastModifiedBy>
  <dcterms:created xsi:type="dcterms:W3CDTF">2025-01-24T06:50:35Z</dcterms:created>
  <dcterms:modified xsi:type="dcterms:W3CDTF">2025-03-03T06:25:23Z</dcterms:modified>
  <cp:category/>
</cp:coreProperties>
</file>