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komaki-city\share\B-防災危機管理課\課内専用\0001 庶務関係\0034 要配慮者利用施設の避難確保計画に関する綴り\R7\2024.11.12  水防法15条に基づく浸水想定区域内にあるよう配慮者利用施設の避難確保計画の作成等について\2025.08.  （洪水）施設宛て\"/>
    </mc:Choice>
  </mc:AlternateContent>
  <bookViews>
    <workbookView xWindow="-120" yWindow="-120" windowWidth="29040" windowHeight="15990"/>
  </bookViews>
  <sheets>
    <sheet name="入力シート" sheetId="1" r:id="rId1"/>
    <sheet name="出力シート" sheetId="2" r:id="rId2"/>
  </sheets>
  <definedNames>
    <definedName name="_xlnm.Print_Area" localSheetId="1">出力シート!$A$1:$J$327</definedName>
    <definedName name="_xlnm.Print_Area" localSheetId="0">入力シート!$A$1:$P$198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54" i="2" l="1"/>
  <c r="A154" i="2" s="1"/>
  <c r="B150" i="2"/>
  <c r="A150" i="2" s="1"/>
  <c r="B167" i="2"/>
  <c r="A167" i="2" s="1"/>
  <c r="B163" i="2"/>
  <c r="A163" i="2" s="1"/>
  <c r="B183" i="2"/>
  <c r="A183" i="2" s="1"/>
  <c r="B179" i="2"/>
  <c r="A179" i="2" s="1"/>
  <c r="B159" i="2"/>
  <c r="A161" i="2"/>
  <c r="B146" i="2" l="1"/>
  <c r="D204" i="2"/>
  <c r="D201" i="2"/>
  <c r="B175" i="2"/>
  <c r="B172" i="2"/>
  <c r="C216" i="2"/>
  <c r="C210" i="2" l="1"/>
  <c r="D210" i="2"/>
  <c r="B228" i="2"/>
  <c r="B144" i="2"/>
  <c r="F252" i="2" l="1"/>
  <c r="D135" i="2"/>
  <c r="D134" i="2"/>
  <c r="B252" i="2"/>
  <c r="A313" i="2" l="1"/>
  <c r="D207" i="2"/>
  <c r="A317" i="2" l="1"/>
  <c r="D65" i="2" l="1"/>
  <c r="A177" i="2" l="1"/>
  <c r="H66" i="2"/>
  <c r="F66" i="2"/>
  <c r="A37" i="2"/>
  <c r="L305" i="2" l="1"/>
  <c r="B305" i="2" s="1"/>
  <c r="L299" i="2"/>
  <c r="D299" i="2" s="1"/>
  <c r="L301" i="2"/>
  <c r="D301" i="2" s="1"/>
  <c r="L297" i="2"/>
  <c r="D297" i="2" s="1"/>
  <c r="L293" i="2"/>
  <c r="L290" i="2"/>
  <c r="D290" i="2" s="1"/>
  <c r="D293" i="2" l="1"/>
  <c r="H252" i="2" l="1"/>
  <c r="D252" i="2"/>
  <c r="D67" i="2"/>
  <c r="B67" i="2"/>
  <c r="B65" i="2"/>
  <c r="A31" i="2"/>
  <c r="A148" i="2" l="1"/>
</calcChain>
</file>

<file path=xl/sharedStrings.xml><?xml version="1.0" encoding="utf-8"?>
<sst xmlns="http://schemas.openxmlformats.org/spreadsheetml/2006/main" count="393" uniqueCount="243">
  <si>
    <t>入力項目</t>
  </si>
  <si>
    <t>入力セル</t>
  </si>
  <si>
    <t>入力例</t>
  </si>
  <si>
    <t xml:space="preserve">1．計画の目的 </t>
  </si>
  <si>
    <t>体制確立の判断時期</t>
  </si>
  <si>
    <t>活動内容</t>
  </si>
  <si>
    <t>対応要員</t>
  </si>
  <si>
    <t>洪水予報等の情報収集</t>
  </si>
  <si>
    <t>情報収集伝達要員</t>
  </si>
  <si>
    <t>使用する資器材の準備</t>
  </si>
  <si>
    <t>避難誘導要員</t>
  </si>
  <si>
    <t>保護者への事前連絡</t>
  </si>
  <si>
    <t>周辺住民への事前協力依頼</t>
  </si>
  <si>
    <t>要配慮者の避難誘導</t>
  </si>
  <si>
    <t>施設内全体の避難誘導</t>
  </si>
  <si>
    <r>
      <t>(1)</t>
    </r>
    <r>
      <rPr>
        <sz val="7"/>
        <color theme="1"/>
        <rFont val="Times New Roman"/>
        <family val="1"/>
      </rPr>
      <t xml:space="preserve">    </t>
    </r>
    <r>
      <rPr>
        <sz val="14"/>
        <color theme="1"/>
        <rFont val="ＭＳ ゴシック"/>
        <family val="3"/>
        <charset val="128"/>
      </rPr>
      <t>情報収集</t>
    </r>
  </si>
  <si>
    <r>
      <t>n</t>
    </r>
    <r>
      <rPr>
        <sz val="7"/>
        <color theme="1"/>
        <rFont val="Times New Roman"/>
        <family val="1"/>
      </rPr>
      <t xml:space="preserve"> </t>
    </r>
    <r>
      <rPr>
        <sz val="14"/>
        <color theme="1"/>
        <rFont val="ＭＳ ゴシック"/>
        <family val="3"/>
        <charset val="128"/>
      </rPr>
      <t>収集する主な情報及び収集方法は、以下のとおりとする。</t>
    </r>
  </si>
  <si>
    <t>収集する情報</t>
  </si>
  <si>
    <t>収集方法</t>
  </si>
  <si>
    <t>(2)避難経路</t>
  </si>
  <si>
    <t>避難確保資器材等一覧</t>
  </si>
  <si>
    <t>情報収集・伝達</t>
  </si>
  <si>
    <t>　　　　　　　　　　　　　　　　　</t>
  </si>
  <si>
    <t>（施設の情報）</t>
    <rPh sb="1" eb="3">
      <t>シセツ</t>
    </rPh>
    <rPh sb="4" eb="6">
      <t>ジョウホウ</t>
    </rPh>
    <phoneticPr fontId="9"/>
  </si>
  <si>
    <t>洪水時の避難確保計画</t>
    <phoneticPr fontId="9"/>
  </si>
  <si>
    <t>.</t>
    <phoneticPr fontId="9"/>
  </si>
  <si>
    <t>以下のいずれかに該当する場合</t>
    <phoneticPr fontId="9"/>
  </si>
  <si>
    <r>
      <t>Ø</t>
    </r>
    <r>
      <rPr>
        <sz val="7"/>
        <color theme="1"/>
        <rFont val="Times New Roman"/>
        <family val="1"/>
      </rPr>
      <t xml:space="preserve"> </t>
    </r>
    <phoneticPr fontId="9"/>
  </si>
  <si>
    <t>（情報入手手段）</t>
    <rPh sb="1" eb="3">
      <t>ジョウホウ</t>
    </rPh>
    <rPh sb="3" eb="5">
      <t>ニュウシュ</t>
    </rPh>
    <rPh sb="5" eb="7">
      <t>シュダン</t>
    </rPh>
    <phoneticPr fontId="9"/>
  </si>
  <si>
    <t>インターネット</t>
    <phoneticPr fontId="9"/>
  </si>
  <si>
    <t>洪水予報</t>
    <phoneticPr fontId="9"/>
  </si>
  <si>
    <t>水位情報</t>
    <phoneticPr fontId="9"/>
  </si>
  <si>
    <r>
      <t>(2)</t>
    </r>
    <r>
      <rPr>
        <sz val="7"/>
        <color theme="1"/>
        <rFont val="ＭＳ ゴシック"/>
        <family val="3"/>
        <charset val="128"/>
      </rPr>
      <t xml:space="preserve">      </t>
    </r>
    <r>
      <rPr>
        <sz val="14"/>
        <color theme="1"/>
        <rFont val="ＭＳ ゴシック"/>
        <family val="3"/>
        <charset val="128"/>
      </rPr>
      <t>情報伝達</t>
    </r>
  </si>
  <si>
    <t>（避難に関する情報）</t>
    <rPh sb="1" eb="3">
      <t>ヒナン</t>
    </rPh>
    <rPh sb="4" eb="5">
      <t>カン</t>
    </rPh>
    <rPh sb="7" eb="9">
      <t>ジョウホウ</t>
    </rPh>
    <phoneticPr fontId="9"/>
  </si>
  <si>
    <t xml:space="preserve"> 情報収集・伝達及び避難誘導の際に使用する施設及び資器材については、下表「避難確保資器材等一覧」に示すとおりである。</t>
    <phoneticPr fontId="9"/>
  </si>
  <si>
    <r>
      <t xml:space="preserve"> </t>
    </r>
    <r>
      <rPr>
        <sz val="14"/>
        <color theme="1"/>
        <rFont val="ＭＳ ゴシック"/>
        <family val="3"/>
        <charset val="128"/>
      </rPr>
      <t>これらの資器材等については、日頃からその維持管理に努めるものとする。</t>
    </r>
    <phoneticPr fontId="9"/>
  </si>
  <si>
    <t>（教育・訓練に関する情報）</t>
    <rPh sb="1" eb="3">
      <t>キョウイク</t>
    </rPh>
    <rPh sb="4" eb="6">
      <t>クンレン</t>
    </rPh>
    <rPh sb="7" eb="8">
      <t>カン</t>
    </rPh>
    <rPh sb="10" eb="12">
      <t>ジョウホウ</t>
    </rPh>
    <phoneticPr fontId="9"/>
  </si>
  <si>
    <t>「避難確保計画作成シート」</t>
    <rPh sb="1" eb="3">
      <t>ヒナン</t>
    </rPh>
    <rPh sb="3" eb="5">
      <t>カクホ</t>
    </rPh>
    <rPh sb="5" eb="7">
      <t>ケイカク</t>
    </rPh>
    <rPh sb="7" eb="9">
      <t>サクセイ</t>
    </rPh>
    <phoneticPr fontId="9"/>
  </si>
  <si>
    <t>（河川に係る情報）</t>
    <rPh sb="1" eb="3">
      <t>カセン</t>
    </rPh>
    <rPh sb="4" eb="5">
      <t>カカ</t>
    </rPh>
    <rPh sb="6" eb="8">
      <t>ジョウホウ</t>
    </rPh>
    <phoneticPr fontId="9"/>
  </si>
  <si>
    <t>年</t>
    <rPh sb="0" eb="1">
      <t>ネン</t>
    </rPh>
    <phoneticPr fontId="9"/>
  </si>
  <si>
    <t>月</t>
    <rPh sb="0" eb="1">
      <t>ガツ</t>
    </rPh>
    <phoneticPr fontId="9"/>
  </si>
  <si>
    <t>日</t>
    <rPh sb="0" eb="1">
      <t>ニチ</t>
    </rPh>
    <phoneticPr fontId="9"/>
  </si>
  <si>
    <t>浸水想定区域を持つ河川名</t>
    <phoneticPr fontId="9"/>
  </si>
  <si>
    <t>気象情報</t>
    <phoneticPr fontId="9"/>
  </si>
  <si>
    <t>○：有り、－：無し</t>
    <rPh sb="2" eb="3">
      <t>アリ</t>
    </rPh>
    <rPh sb="7" eb="8">
      <t>ナシ</t>
    </rPh>
    <phoneticPr fontId="9"/>
  </si>
  <si>
    <r>
      <t>Ø</t>
    </r>
    <r>
      <rPr>
        <sz val="14"/>
        <color theme="1"/>
        <rFont val="Times New Roman"/>
        <family val="1"/>
      </rPr>
      <t xml:space="preserve"> </t>
    </r>
    <phoneticPr fontId="9"/>
  </si>
  <si>
    <r>
      <t>Ø</t>
    </r>
    <r>
      <rPr>
        <sz val="14"/>
        <color theme="1"/>
        <rFont val="Times New Roman"/>
        <family val="1"/>
      </rPr>
      <t xml:space="preserve"> </t>
    </r>
    <phoneticPr fontId="9"/>
  </si>
  <si>
    <t>※</t>
    <phoneticPr fontId="9"/>
  </si>
  <si>
    <t>停電時は、ラジオ、タブレット、携帯電話を活用して情報を収集するものとし、これに備えて、乾電池、バッテリー等を備蓄する。</t>
  </si>
  <si>
    <t>提供される情報に加えて、雨の降り方、施設周辺の水路や道路の状況、斜面に危険な前兆が無いか等、施設内から確認を行う。</t>
  </si>
  <si>
    <t xml:space="preserve"> この計画は、水防法第15条の3第1項に基づくものであり、本施設の利用者の洪水時の円滑かつ迅速な避難の確保を図ることを目的とする。</t>
    <rPh sb="29" eb="30">
      <t>ホン</t>
    </rPh>
    <rPh sb="30" eb="32">
      <t>シセツ</t>
    </rPh>
    <rPh sb="33" eb="36">
      <t>リヨウシャ</t>
    </rPh>
    <rPh sb="37" eb="40">
      <t>コウズイジ</t>
    </rPh>
    <rPh sb="41" eb="43">
      <t>エンカツ</t>
    </rPh>
    <rPh sb="45" eb="47">
      <t>ジンソク</t>
    </rPh>
    <rPh sb="48" eb="50">
      <t>ヒナン</t>
    </rPh>
    <rPh sb="51" eb="53">
      <t>カクホ</t>
    </rPh>
    <rPh sb="54" eb="55">
      <t>ハカ</t>
    </rPh>
    <rPh sb="59" eb="61">
      <t>モクテキ</t>
    </rPh>
    <phoneticPr fontId="9"/>
  </si>
  <si>
    <t>2．計画の報告</t>
    <rPh sb="2" eb="4">
      <t>ケイカク</t>
    </rPh>
    <rPh sb="5" eb="7">
      <t>ホウコク</t>
    </rPh>
    <phoneticPr fontId="9"/>
  </si>
  <si>
    <t xml:space="preserve">3．計画の適用範囲 </t>
    <phoneticPr fontId="9"/>
  </si>
  <si>
    <t>　この計画は、本施設に勤務又は利用する全ての者に適用するものとする。</t>
    <rPh sb="3" eb="5">
      <t>ケイカク</t>
    </rPh>
    <rPh sb="7" eb="8">
      <t>ホン</t>
    </rPh>
    <rPh sb="8" eb="10">
      <t>シセツ</t>
    </rPh>
    <rPh sb="11" eb="13">
      <t>キンム</t>
    </rPh>
    <rPh sb="13" eb="14">
      <t>マタ</t>
    </rPh>
    <rPh sb="15" eb="17">
      <t>リヨウ</t>
    </rPh>
    <rPh sb="19" eb="20">
      <t>スベ</t>
    </rPh>
    <rPh sb="22" eb="23">
      <t>モノ</t>
    </rPh>
    <rPh sb="24" eb="26">
      <t>テキヨウ</t>
    </rPh>
    <phoneticPr fontId="9"/>
  </si>
  <si>
    <t>昼間・夜間</t>
    <rPh sb="0" eb="2">
      <t>ヒルマ</t>
    </rPh>
    <rPh sb="3" eb="5">
      <t>ヤカン</t>
    </rPh>
    <phoneticPr fontId="9"/>
  </si>
  <si>
    <t>休日</t>
    <rPh sb="0" eb="2">
      <t>キュウジツ</t>
    </rPh>
    <phoneticPr fontId="9"/>
  </si>
  <si>
    <t>利用者</t>
    <rPh sb="0" eb="3">
      <t>リヨウシャ</t>
    </rPh>
    <phoneticPr fontId="9"/>
  </si>
  <si>
    <t>施設職員</t>
    <rPh sb="0" eb="2">
      <t>シセツ</t>
    </rPh>
    <rPh sb="2" eb="4">
      <t>ショクイン</t>
    </rPh>
    <phoneticPr fontId="9"/>
  </si>
  <si>
    <t>人　　　　　数</t>
    <rPh sb="0" eb="1">
      <t>ヒト</t>
    </rPh>
    <rPh sb="6" eb="7">
      <t>スウ</t>
    </rPh>
    <phoneticPr fontId="9"/>
  </si>
  <si>
    <t>昼間</t>
    <rPh sb="0" eb="2">
      <t>ヒルマ</t>
    </rPh>
    <phoneticPr fontId="9"/>
  </si>
  <si>
    <t>夜間</t>
    <rPh sb="0" eb="2">
      <t>ヤカン</t>
    </rPh>
    <phoneticPr fontId="9"/>
  </si>
  <si>
    <t>別紙１</t>
    <phoneticPr fontId="9"/>
  </si>
  <si>
    <t>【施設周辺の避難経路図】</t>
    <rPh sb="1" eb="3">
      <t>シセツ</t>
    </rPh>
    <rPh sb="3" eb="5">
      <t>シュウヘン</t>
    </rPh>
    <rPh sb="6" eb="8">
      <t>ヒナン</t>
    </rPh>
    <rPh sb="8" eb="10">
      <t>ケイロ</t>
    </rPh>
    <rPh sb="10" eb="11">
      <t>ズ</t>
    </rPh>
    <phoneticPr fontId="9"/>
  </si>
  <si>
    <t>【施設の状況】</t>
    <rPh sb="1" eb="3">
      <t>シセツ</t>
    </rPh>
    <rPh sb="4" eb="6">
      <t>ジョウキョウ</t>
    </rPh>
    <phoneticPr fontId="9"/>
  </si>
  <si>
    <t>避難経路図</t>
    <rPh sb="0" eb="2">
      <t>ヒナン</t>
    </rPh>
    <rPh sb="2" eb="4">
      <t>ケイロ</t>
    </rPh>
    <rPh sb="4" eb="5">
      <t>ズ</t>
    </rPh>
    <phoneticPr fontId="9"/>
  </si>
  <si>
    <t xml:space="preserve">4．防災体制 </t>
    <phoneticPr fontId="9"/>
  </si>
  <si>
    <t>【防災体制確立の判断時期及び役割分担】</t>
    <rPh sb="1" eb="3">
      <t>ボウサイ</t>
    </rPh>
    <rPh sb="3" eb="5">
      <t>タイセイ</t>
    </rPh>
    <rPh sb="5" eb="7">
      <t>カクリツ</t>
    </rPh>
    <rPh sb="8" eb="10">
      <t>ハンダン</t>
    </rPh>
    <rPh sb="10" eb="12">
      <t>ジキ</t>
    </rPh>
    <rPh sb="12" eb="13">
      <t>オヨ</t>
    </rPh>
    <rPh sb="14" eb="16">
      <t>ヤクワリ</t>
    </rPh>
    <rPh sb="16" eb="18">
      <t>ブンタン</t>
    </rPh>
    <phoneticPr fontId="9"/>
  </si>
  <si>
    <t>①「施設内緊急連絡網」に基づき、また館内放送や掲示板を用いて、体制の確立状況、気象情報、洪水予報等の情報を施設内関係者間で共有する。</t>
    <rPh sb="18" eb="20">
      <t>カンナイ</t>
    </rPh>
    <rPh sb="20" eb="22">
      <t>ホウソウ</t>
    </rPh>
    <rPh sb="23" eb="26">
      <t>ケイジバン</t>
    </rPh>
    <rPh sb="27" eb="28">
      <t>モチ</t>
    </rPh>
    <rPh sb="31" eb="33">
      <t>タイセイ</t>
    </rPh>
    <rPh sb="34" eb="36">
      <t>カクリツ</t>
    </rPh>
    <rPh sb="36" eb="38">
      <t>ジョウキョウ</t>
    </rPh>
    <phoneticPr fontId="9"/>
  </si>
  <si>
    <t>(3)避難誘導</t>
    <phoneticPr fontId="9"/>
  </si>
  <si>
    <t>移動手段</t>
    <rPh sb="0" eb="2">
      <t>イドウ</t>
    </rPh>
    <rPh sb="2" eb="4">
      <t>シュダン</t>
    </rPh>
    <phoneticPr fontId="9"/>
  </si>
  <si>
    <t>名　称</t>
    <rPh sb="0" eb="1">
      <t>ナ</t>
    </rPh>
    <rPh sb="2" eb="3">
      <t>ショウ</t>
    </rPh>
    <phoneticPr fontId="9"/>
  </si>
  <si>
    <t>屋内安全確保</t>
    <rPh sb="0" eb="2">
      <t>オクナイ</t>
    </rPh>
    <rPh sb="2" eb="4">
      <t>アンゼン</t>
    </rPh>
    <rPh sb="4" eb="6">
      <t>カクホ</t>
    </rPh>
    <phoneticPr fontId="9"/>
  </si>
  <si>
    <t xml:space="preserve">7．避難の確保を図るための施設の整備 </t>
    <phoneticPr fontId="9"/>
  </si>
  <si>
    <t>そのほか</t>
    <phoneticPr fontId="9"/>
  </si>
  <si>
    <t>備　蓄　品</t>
    <rPh sb="0" eb="1">
      <t>ソナエ</t>
    </rPh>
    <rPh sb="2" eb="3">
      <t>チク</t>
    </rPh>
    <rPh sb="4" eb="5">
      <t>ヒン</t>
    </rPh>
    <phoneticPr fontId="9"/>
  </si>
  <si>
    <t>浸水を防ぐための対策</t>
    <rPh sb="0" eb="2">
      <t>シンスイ</t>
    </rPh>
    <rPh sb="3" eb="4">
      <t>フセ</t>
    </rPh>
    <rPh sb="8" eb="10">
      <t>タイサク</t>
    </rPh>
    <phoneticPr fontId="9"/>
  </si>
  <si>
    <t>8．防災教育及び訓練の実施</t>
    <rPh sb="2" eb="4">
      <t>ボウサイ</t>
    </rPh>
    <rPh sb="4" eb="6">
      <t>キョウイク</t>
    </rPh>
    <rPh sb="6" eb="7">
      <t>オヨ</t>
    </rPh>
    <rPh sb="8" eb="10">
      <t>クンレン</t>
    </rPh>
    <rPh sb="11" eb="13">
      <t>ジッシ</t>
    </rPh>
    <phoneticPr fontId="9"/>
  </si>
  <si>
    <t xml:space="preserve"> 従業員、施設利用者等への防災教育及び訓練は、以下の通り実施する。</t>
    <rPh sb="1" eb="4">
      <t>ジュウギョウイン</t>
    </rPh>
    <rPh sb="5" eb="7">
      <t>シセツ</t>
    </rPh>
    <rPh sb="7" eb="10">
      <t>リヨウシャ</t>
    </rPh>
    <rPh sb="10" eb="11">
      <t>トウ</t>
    </rPh>
    <rPh sb="13" eb="15">
      <t>ボウサイ</t>
    </rPh>
    <rPh sb="15" eb="17">
      <t>キョウイク</t>
    </rPh>
    <rPh sb="17" eb="18">
      <t>オヨ</t>
    </rPh>
    <rPh sb="19" eb="21">
      <t>クンレン</t>
    </rPh>
    <rPh sb="23" eb="25">
      <t>イカ</t>
    </rPh>
    <rPh sb="26" eb="27">
      <t>トオ</t>
    </rPh>
    <rPh sb="28" eb="30">
      <t>ジッシ</t>
    </rPh>
    <phoneticPr fontId="9"/>
  </si>
  <si>
    <t>昼間</t>
    <rPh sb="0" eb="2">
      <t>チュウカン</t>
    </rPh>
    <phoneticPr fontId="9"/>
  </si>
  <si>
    <t>避難場所の住所</t>
  </si>
  <si>
    <t>避難場所名</t>
    <rPh sb="0" eb="2">
      <t>ヒナン</t>
    </rPh>
    <rPh sb="2" eb="4">
      <t>バショ</t>
    </rPh>
    <rPh sb="4" eb="5">
      <t>メイ</t>
    </rPh>
    <phoneticPr fontId="9"/>
  </si>
  <si>
    <t>避難場所までの移動距離</t>
    <rPh sb="0" eb="2">
      <t>ヒナン</t>
    </rPh>
    <rPh sb="2" eb="4">
      <t>バショ</t>
    </rPh>
    <rPh sb="7" eb="9">
      <t>イドウ</t>
    </rPh>
    <rPh sb="9" eb="11">
      <t>キョリ</t>
    </rPh>
    <phoneticPr fontId="9"/>
  </si>
  <si>
    <t>避難場所までの移動手段</t>
    <rPh sb="0" eb="2">
      <t>ヒナン</t>
    </rPh>
    <rPh sb="2" eb="4">
      <t>バショ</t>
    </rPh>
    <rPh sb="7" eb="9">
      <t>イドウ</t>
    </rPh>
    <rPh sb="9" eb="11">
      <t>シュダン</t>
    </rPh>
    <phoneticPr fontId="9"/>
  </si>
  <si>
    <t>ｍ</t>
    <phoneticPr fontId="9"/>
  </si>
  <si>
    <t>車両の場合</t>
    <rPh sb="0" eb="2">
      <t>シャリョウ</t>
    </rPh>
    <rPh sb="3" eb="5">
      <t>バアイ</t>
    </rPh>
    <phoneticPr fontId="9"/>
  </si>
  <si>
    <t>新規採用の従業員</t>
    <rPh sb="0" eb="2">
      <t>シンキ</t>
    </rPh>
    <rPh sb="2" eb="4">
      <t>サイヨウ</t>
    </rPh>
    <rPh sb="5" eb="8">
      <t>ジュウギョウイン</t>
    </rPh>
    <phoneticPr fontId="9"/>
  </si>
  <si>
    <t>訓練対象者①</t>
    <rPh sb="0" eb="2">
      <t>クンレン</t>
    </rPh>
    <rPh sb="2" eb="5">
      <t>タイショウシャ</t>
    </rPh>
    <phoneticPr fontId="9"/>
  </si>
  <si>
    <t>訓練実施月①</t>
    <rPh sb="0" eb="2">
      <t>クンレン</t>
    </rPh>
    <rPh sb="2" eb="4">
      <t>ジッシ</t>
    </rPh>
    <rPh sb="4" eb="5">
      <t>ツキ</t>
    </rPh>
    <phoneticPr fontId="9"/>
  </si>
  <si>
    <t>訓練対象者②</t>
    <rPh sb="0" eb="2">
      <t>クンレン</t>
    </rPh>
    <rPh sb="2" eb="5">
      <t>タイショウシャ</t>
    </rPh>
    <phoneticPr fontId="9"/>
  </si>
  <si>
    <t>訓練実施月②</t>
    <rPh sb="0" eb="2">
      <t>クンレン</t>
    </rPh>
    <rPh sb="2" eb="4">
      <t>ジッシ</t>
    </rPh>
    <rPh sb="4" eb="5">
      <t>ツキ</t>
    </rPh>
    <phoneticPr fontId="9"/>
  </si>
  <si>
    <t>研修対象者①</t>
    <rPh sb="0" eb="2">
      <t>ケンシュウ</t>
    </rPh>
    <rPh sb="2" eb="5">
      <t>タイショウシャ</t>
    </rPh>
    <phoneticPr fontId="9"/>
  </si>
  <si>
    <t>研修実施月①</t>
    <rPh sb="0" eb="2">
      <t>ケンシュウ</t>
    </rPh>
    <rPh sb="2" eb="4">
      <t>ジッシ</t>
    </rPh>
    <rPh sb="4" eb="5">
      <t>ツキ</t>
    </rPh>
    <phoneticPr fontId="9"/>
  </si>
  <si>
    <t>研修対象者②</t>
    <rPh sb="0" eb="2">
      <t>ケンシュウ</t>
    </rPh>
    <rPh sb="2" eb="5">
      <t>タイショウシャ</t>
    </rPh>
    <phoneticPr fontId="9"/>
  </si>
  <si>
    <t>研修実施月②</t>
    <rPh sb="0" eb="2">
      <t>ケンシュウ</t>
    </rPh>
    <rPh sb="2" eb="4">
      <t>ジッシ</t>
    </rPh>
    <rPh sb="4" eb="5">
      <t>ツキ</t>
    </rPh>
    <phoneticPr fontId="9"/>
  </si>
  <si>
    <t>研修の内容①</t>
    <rPh sb="0" eb="2">
      <t>ケンシュウ</t>
    </rPh>
    <rPh sb="3" eb="5">
      <t>ナイヨウ</t>
    </rPh>
    <phoneticPr fontId="9"/>
  </si>
  <si>
    <t>研修の内容②</t>
    <rPh sb="0" eb="2">
      <t>ケンシュウ</t>
    </rPh>
    <rPh sb="3" eb="5">
      <t>ナイヨウ</t>
    </rPh>
    <phoneticPr fontId="9"/>
  </si>
  <si>
    <t>訓練の内容①</t>
    <rPh sb="0" eb="2">
      <t>クンレン</t>
    </rPh>
    <rPh sb="3" eb="5">
      <t>ナイヨウ</t>
    </rPh>
    <phoneticPr fontId="9"/>
  </si>
  <si>
    <t>訓練の内容②</t>
    <rPh sb="0" eb="2">
      <t>クンレン</t>
    </rPh>
    <rPh sb="3" eb="5">
      <t>ナイヨウ</t>
    </rPh>
    <phoneticPr fontId="9"/>
  </si>
  <si>
    <t>避難誘導</t>
    <rPh sb="0" eb="2">
      <t>ヒナン</t>
    </rPh>
    <rPh sb="2" eb="4">
      <t>ユウドウ</t>
    </rPh>
    <phoneticPr fontId="9"/>
  </si>
  <si>
    <t>■防災に係る研修</t>
    <rPh sb="1" eb="3">
      <t>ボウサイ</t>
    </rPh>
    <rPh sb="4" eb="5">
      <t>カカ</t>
    </rPh>
    <rPh sb="6" eb="8">
      <t>ケンシュウ</t>
    </rPh>
    <phoneticPr fontId="9"/>
  </si>
  <si>
    <t>■防災訓練</t>
    <rPh sb="1" eb="3">
      <t>ボウサイ</t>
    </rPh>
    <rPh sb="3" eb="5">
      <t>クンレン</t>
    </rPh>
    <phoneticPr fontId="9"/>
  </si>
  <si>
    <t>施設職員5名　利用者10名</t>
    <rPh sb="0" eb="2">
      <t>シセツ</t>
    </rPh>
    <rPh sb="2" eb="4">
      <t>ショクイン</t>
    </rPh>
    <rPh sb="5" eb="6">
      <t>メイ</t>
    </rPh>
    <rPh sb="7" eb="10">
      <t>リヨウシャ</t>
    </rPh>
    <rPh sb="12" eb="13">
      <t>メイ</t>
    </rPh>
    <phoneticPr fontId="9"/>
  </si>
  <si>
    <t>施設職員2名　利用者10名</t>
    <rPh sb="0" eb="2">
      <t>シセツ</t>
    </rPh>
    <rPh sb="2" eb="4">
      <t>ショクイン</t>
    </rPh>
    <rPh sb="5" eb="6">
      <t>メイ</t>
    </rPh>
    <rPh sb="7" eb="10">
      <t>リヨウシャ</t>
    </rPh>
    <rPh sb="12" eb="13">
      <t>メイ</t>
    </rPh>
    <phoneticPr fontId="9"/>
  </si>
  <si>
    <t>休日設定の有無</t>
    <rPh sb="0" eb="2">
      <t>キュウジツ</t>
    </rPh>
    <rPh sb="2" eb="4">
      <t>セッテイ</t>
    </rPh>
    <rPh sb="5" eb="7">
      <t>ウム</t>
    </rPh>
    <phoneticPr fontId="9"/>
  </si>
  <si>
    <t>防災情報及び避難誘導</t>
    <rPh sb="0" eb="2">
      <t>ボウサイ</t>
    </rPh>
    <rPh sb="2" eb="4">
      <t>ジョウホウ</t>
    </rPh>
    <rPh sb="4" eb="5">
      <t>オヨ</t>
    </rPh>
    <rPh sb="6" eb="8">
      <t>ヒナン</t>
    </rPh>
    <rPh sb="8" eb="10">
      <t>ユウドウ</t>
    </rPh>
    <phoneticPr fontId="9"/>
  </si>
  <si>
    <t>時間帯毎の施設職員数、利用者数を記入します。
休日の体制が平日とは異なる場合、休日設定の有無で「平日と異なる」を選択してください。</t>
    <rPh sb="0" eb="3">
      <t>ジカンタイ</t>
    </rPh>
    <rPh sb="3" eb="4">
      <t>ゴト</t>
    </rPh>
    <rPh sb="5" eb="7">
      <t>シセツ</t>
    </rPh>
    <rPh sb="7" eb="9">
      <t>ショクイン</t>
    </rPh>
    <rPh sb="9" eb="10">
      <t>スウ</t>
    </rPh>
    <rPh sb="11" eb="14">
      <t>リヨウシャ</t>
    </rPh>
    <rPh sb="14" eb="15">
      <t>スウ</t>
    </rPh>
    <rPh sb="16" eb="18">
      <t>キニュウ</t>
    </rPh>
    <rPh sb="23" eb="25">
      <t>キュウジツ</t>
    </rPh>
    <rPh sb="26" eb="28">
      <t>タイセイ</t>
    </rPh>
    <rPh sb="29" eb="31">
      <t>ヘイジツ</t>
    </rPh>
    <rPh sb="33" eb="34">
      <t>コト</t>
    </rPh>
    <rPh sb="36" eb="38">
      <t>バアイ</t>
    </rPh>
    <rPh sb="39" eb="41">
      <t>キュウジツ</t>
    </rPh>
    <rPh sb="41" eb="43">
      <t>セッテイ</t>
    </rPh>
    <rPh sb="44" eb="46">
      <t>ウム</t>
    </rPh>
    <rPh sb="48" eb="50">
      <t>ヘイジツ</t>
    </rPh>
    <rPh sb="51" eb="52">
      <t>コト</t>
    </rPh>
    <rPh sb="56" eb="58">
      <t>センタク</t>
    </rPh>
    <phoneticPr fontId="9"/>
  </si>
  <si>
    <r>
      <rPr>
        <sz val="7"/>
        <color theme="1"/>
        <rFont val="ＭＳ ゴシック"/>
        <family val="3"/>
        <charset val="128"/>
      </rPr>
      <t xml:space="preserve">　 </t>
    </r>
    <r>
      <rPr>
        <sz val="14"/>
        <color theme="1"/>
        <rFont val="ＭＳ ゴシック"/>
        <family val="3"/>
        <charset val="128"/>
      </rPr>
      <t>連絡体制及び防災体制は、以下の通りとする。</t>
    </r>
    <rPh sb="2" eb="4">
      <t>レンラク</t>
    </rPh>
    <rPh sb="4" eb="6">
      <t>タイセイ</t>
    </rPh>
    <rPh sb="6" eb="7">
      <t>オヨ</t>
    </rPh>
    <rPh sb="8" eb="10">
      <t>ボウサイ</t>
    </rPh>
    <rPh sb="10" eb="12">
      <t>タイセイ</t>
    </rPh>
    <rPh sb="14" eb="16">
      <t>イカ</t>
    </rPh>
    <rPh sb="17" eb="18">
      <t>トオ</t>
    </rPh>
    <phoneticPr fontId="9"/>
  </si>
  <si>
    <t>【注意！】</t>
    <rPh sb="1" eb="3">
      <t>チュウイ</t>
    </rPh>
    <phoneticPr fontId="9"/>
  </si>
  <si>
    <t>（避難の確保を図るための施設の整備に関する情報）</t>
    <rPh sb="1" eb="3">
      <t>ヒナン</t>
    </rPh>
    <rPh sb="4" eb="6">
      <t>カクホ</t>
    </rPh>
    <rPh sb="7" eb="8">
      <t>ハカ</t>
    </rPh>
    <rPh sb="12" eb="14">
      <t>シセツ</t>
    </rPh>
    <rPh sb="15" eb="17">
      <t>セイビ</t>
    </rPh>
    <rPh sb="18" eb="19">
      <t>カン</t>
    </rPh>
    <rPh sb="21" eb="23">
      <t>ジョウホウ</t>
    </rPh>
    <phoneticPr fontId="9"/>
  </si>
  <si>
    <t>テレビ</t>
    <phoneticPr fontId="9"/>
  </si>
  <si>
    <t>ラジオ</t>
    <phoneticPr fontId="9"/>
  </si>
  <si>
    <t>タブレット端末</t>
    <rPh sb="5" eb="7">
      <t>タンマツ</t>
    </rPh>
    <phoneticPr fontId="9"/>
  </si>
  <si>
    <t>ファックス</t>
    <phoneticPr fontId="9"/>
  </si>
  <si>
    <t>携帯電話</t>
    <rPh sb="0" eb="2">
      <t>ケイタイ</t>
    </rPh>
    <rPh sb="2" eb="4">
      <t>デンワ</t>
    </rPh>
    <phoneticPr fontId="9"/>
  </si>
  <si>
    <t>乾電池</t>
    <rPh sb="0" eb="3">
      <t>カンデンチ</t>
    </rPh>
    <phoneticPr fontId="9"/>
  </si>
  <si>
    <t>携帯電話用バッテリー</t>
    <rPh sb="0" eb="2">
      <t>ケイタイ</t>
    </rPh>
    <rPh sb="2" eb="4">
      <t>デンワ</t>
    </rPh>
    <rPh sb="4" eb="5">
      <t>ヨウ</t>
    </rPh>
    <phoneticPr fontId="9"/>
  </si>
  <si>
    <t>その他</t>
    <rPh sb="2" eb="3">
      <t>タ</t>
    </rPh>
    <phoneticPr fontId="9"/>
  </si>
  <si>
    <t>避難誘導</t>
    <phoneticPr fontId="9"/>
  </si>
  <si>
    <t>従業員名簿</t>
    <rPh sb="0" eb="3">
      <t>ジュウギョウイン</t>
    </rPh>
    <rPh sb="3" eb="5">
      <t>メイボ</t>
    </rPh>
    <phoneticPr fontId="9"/>
  </si>
  <si>
    <t>利用者名簿</t>
    <rPh sb="0" eb="3">
      <t>リヨウシャ</t>
    </rPh>
    <rPh sb="3" eb="5">
      <t>メイボ</t>
    </rPh>
    <phoneticPr fontId="9"/>
  </si>
  <si>
    <t>案内旗</t>
    <rPh sb="0" eb="2">
      <t>アンナイ</t>
    </rPh>
    <rPh sb="2" eb="3">
      <t>ハタ</t>
    </rPh>
    <phoneticPr fontId="9"/>
  </si>
  <si>
    <t>懐中電灯</t>
    <rPh sb="0" eb="2">
      <t>カイチュウ</t>
    </rPh>
    <rPh sb="2" eb="4">
      <t>デントウ</t>
    </rPh>
    <phoneticPr fontId="9"/>
  </si>
  <si>
    <t>拡声器</t>
    <rPh sb="0" eb="3">
      <t>カクセイキ</t>
    </rPh>
    <phoneticPr fontId="9"/>
  </si>
  <si>
    <t>ライフジャケット</t>
    <phoneticPr fontId="9"/>
  </si>
  <si>
    <t>蛍光塗料</t>
    <rPh sb="0" eb="2">
      <t>ケイコウ</t>
    </rPh>
    <rPh sb="2" eb="4">
      <t>トリョウ</t>
    </rPh>
    <phoneticPr fontId="9"/>
  </si>
  <si>
    <t>水</t>
    <rPh sb="0" eb="1">
      <t>ミズ</t>
    </rPh>
    <phoneticPr fontId="9"/>
  </si>
  <si>
    <t>食料</t>
    <rPh sb="0" eb="2">
      <t>ショクリョウ</t>
    </rPh>
    <phoneticPr fontId="9"/>
  </si>
  <si>
    <t>寝具</t>
    <rPh sb="0" eb="2">
      <t>シング</t>
    </rPh>
    <phoneticPr fontId="9"/>
  </si>
  <si>
    <t>防寒具</t>
    <rPh sb="0" eb="3">
      <t>ボウカング</t>
    </rPh>
    <phoneticPr fontId="9"/>
  </si>
  <si>
    <t>おむつ</t>
    <phoneticPr fontId="9"/>
  </si>
  <si>
    <t>おしりふき</t>
    <phoneticPr fontId="9"/>
  </si>
  <si>
    <t>おやつ</t>
    <phoneticPr fontId="9"/>
  </si>
  <si>
    <t>おんぶひも</t>
    <phoneticPr fontId="9"/>
  </si>
  <si>
    <t>ウエットティッシュ</t>
    <phoneticPr fontId="9"/>
  </si>
  <si>
    <t>ゴミ袋</t>
    <rPh sb="2" eb="3">
      <t>ブクロ</t>
    </rPh>
    <phoneticPr fontId="9"/>
  </si>
  <si>
    <t>タオル</t>
    <phoneticPr fontId="9"/>
  </si>
  <si>
    <t>土のう</t>
    <rPh sb="0" eb="1">
      <t>ド</t>
    </rPh>
    <phoneticPr fontId="9"/>
  </si>
  <si>
    <t>止水板</t>
    <rPh sb="0" eb="2">
      <t>シスイ</t>
    </rPh>
    <rPh sb="2" eb="3">
      <t>バン</t>
    </rPh>
    <phoneticPr fontId="9"/>
  </si>
  <si>
    <t>台</t>
    <rPh sb="0" eb="1">
      <t>ダイ</t>
    </rPh>
    <phoneticPr fontId="9"/>
  </si>
  <si>
    <t>有りの場合→</t>
    <rPh sb="0" eb="1">
      <t>ア</t>
    </rPh>
    <rPh sb="3" eb="5">
      <t>バアイ</t>
    </rPh>
    <phoneticPr fontId="9"/>
  </si>
  <si>
    <t>個</t>
    <rPh sb="0" eb="1">
      <t>コ</t>
    </rPh>
    <phoneticPr fontId="9"/>
  </si>
  <si>
    <t>着</t>
    <rPh sb="0" eb="1">
      <t>チャク</t>
    </rPh>
    <phoneticPr fontId="9"/>
  </si>
  <si>
    <t>枚</t>
    <rPh sb="0" eb="1">
      <t>マイ</t>
    </rPh>
    <phoneticPr fontId="9"/>
  </si>
  <si>
    <t>日分</t>
    <rPh sb="0" eb="2">
      <t>ニチブン</t>
    </rPh>
    <phoneticPr fontId="9"/>
  </si>
  <si>
    <t>人分</t>
    <rPh sb="0" eb="1">
      <t>ニン</t>
    </rPh>
    <rPh sb="1" eb="2">
      <t>ブン</t>
    </rPh>
    <phoneticPr fontId="9"/>
  </si>
  <si>
    <t>人分</t>
    <rPh sb="0" eb="1">
      <t>ヒト</t>
    </rPh>
    <rPh sb="1" eb="2">
      <t>ブン</t>
    </rPh>
    <phoneticPr fontId="9"/>
  </si>
  <si>
    <t>平日と同じ／平日と異なる</t>
    <rPh sb="0" eb="2">
      <t>ヘイジツ</t>
    </rPh>
    <rPh sb="3" eb="4">
      <t>オナ</t>
    </rPh>
    <rPh sb="6" eb="8">
      <t>ヘイジツ</t>
    </rPh>
    <rPh sb="9" eb="10">
      <t>コト</t>
    </rPh>
    <phoneticPr fontId="9"/>
  </si>
  <si>
    <t>○／－</t>
    <phoneticPr fontId="9"/>
  </si>
  <si>
    <t>500m</t>
    <phoneticPr fontId="9"/>
  </si>
  <si>
    <t>徒歩／車両　4台</t>
    <rPh sb="0" eb="2">
      <t>トホ</t>
    </rPh>
    <rPh sb="3" eb="5">
      <t>シャリョウ</t>
    </rPh>
    <rPh sb="7" eb="8">
      <t>ダイ</t>
    </rPh>
    <phoneticPr fontId="9"/>
  </si>
  <si>
    <t>無／有　3台</t>
    <rPh sb="0" eb="1">
      <t>ナシ</t>
    </rPh>
    <rPh sb="2" eb="3">
      <t>アリ</t>
    </rPh>
    <rPh sb="5" eb="6">
      <t>ダイ</t>
    </rPh>
    <phoneticPr fontId="9"/>
  </si>
  <si>
    <t>無／有　1台</t>
    <rPh sb="0" eb="1">
      <t>ナシ</t>
    </rPh>
    <rPh sb="2" eb="3">
      <t>アリ</t>
    </rPh>
    <rPh sb="5" eb="6">
      <t>ダイ</t>
    </rPh>
    <phoneticPr fontId="9"/>
  </si>
  <si>
    <t>無／有　2台</t>
    <rPh sb="0" eb="1">
      <t>ナシ</t>
    </rPh>
    <rPh sb="2" eb="3">
      <t>アリ</t>
    </rPh>
    <rPh sb="5" eb="6">
      <t>ダイ</t>
    </rPh>
    <phoneticPr fontId="9"/>
  </si>
  <si>
    <t>無／有　5台</t>
    <rPh sb="0" eb="1">
      <t>ナシ</t>
    </rPh>
    <rPh sb="2" eb="3">
      <t>アリ</t>
    </rPh>
    <rPh sb="5" eb="6">
      <t>ダイ</t>
    </rPh>
    <phoneticPr fontId="9"/>
  </si>
  <si>
    <t>無／有　3個</t>
    <rPh sb="0" eb="1">
      <t>ナシ</t>
    </rPh>
    <rPh sb="2" eb="3">
      <t>アリ</t>
    </rPh>
    <rPh sb="5" eb="6">
      <t>コ</t>
    </rPh>
    <phoneticPr fontId="9"/>
  </si>
  <si>
    <t>無／有　20個</t>
    <rPh sb="0" eb="1">
      <t>ナシ</t>
    </rPh>
    <rPh sb="2" eb="3">
      <t>アリ</t>
    </rPh>
    <rPh sb="6" eb="7">
      <t>コ</t>
    </rPh>
    <phoneticPr fontId="9"/>
  </si>
  <si>
    <t>無／有</t>
    <rPh sb="0" eb="1">
      <t>ナシ</t>
    </rPh>
    <rPh sb="2" eb="3">
      <t>アリ</t>
    </rPh>
    <phoneticPr fontId="9"/>
  </si>
  <si>
    <t>無／有　1枚</t>
    <rPh sb="0" eb="1">
      <t>ナシ</t>
    </rPh>
    <rPh sb="2" eb="3">
      <t>アリ</t>
    </rPh>
    <rPh sb="5" eb="6">
      <t>マイ</t>
    </rPh>
    <phoneticPr fontId="9"/>
  </si>
  <si>
    <t>無／有　10着</t>
    <rPh sb="0" eb="1">
      <t>ナシ</t>
    </rPh>
    <rPh sb="2" eb="3">
      <t>アリ</t>
    </rPh>
    <rPh sb="6" eb="7">
      <t>チャク</t>
    </rPh>
    <phoneticPr fontId="9"/>
  </si>
  <si>
    <t>無／有　1個</t>
    <rPh sb="0" eb="1">
      <t>ナシ</t>
    </rPh>
    <rPh sb="2" eb="3">
      <t>アリ</t>
    </rPh>
    <rPh sb="5" eb="6">
      <t>コ</t>
    </rPh>
    <phoneticPr fontId="9"/>
  </si>
  <si>
    <t>無／有　3日分</t>
    <rPh sb="0" eb="1">
      <t>ナシ</t>
    </rPh>
    <rPh sb="2" eb="3">
      <t>アリ</t>
    </rPh>
    <rPh sb="5" eb="7">
      <t>ニチブン</t>
    </rPh>
    <phoneticPr fontId="9"/>
  </si>
  <si>
    <t>無／有　10人分</t>
    <rPh sb="0" eb="1">
      <t>ナシ</t>
    </rPh>
    <rPh sb="2" eb="3">
      <t>アリ</t>
    </rPh>
    <rPh sb="6" eb="8">
      <t>ニンブン</t>
    </rPh>
    <phoneticPr fontId="9"/>
  </si>
  <si>
    <t>無／有　100枚</t>
    <rPh sb="0" eb="1">
      <t>ナシ</t>
    </rPh>
    <rPh sb="2" eb="3">
      <t>アリ</t>
    </rPh>
    <rPh sb="7" eb="8">
      <t>マイ</t>
    </rPh>
    <phoneticPr fontId="9"/>
  </si>
  <si>
    <t>無／有　30個</t>
    <rPh sb="0" eb="1">
      <t>ナシ</t>
    </rPh>
    <rPh sb="2" eb="3">
      <t>アリ</t>
    </rPh>
    <rPh sb="6" eb="7">
      <t>コ</t>
    </rPh>
    <phoneticPr fontId="9"/>
  </si>
  <si>
    <t>無／有　10枚</t>
    <rPh sb="0" eb="1">
      <t>ナシ</t>
    </rPh>
    <rPh sb="2" eb="3">
      <t>アリ</t>
    </rPh>
    <rPh sb="6" eb="7">
      <t>マイ</t>
    </rPh>
    <phoneticPr fontId="9"/>
  </si>
  <si>
    <t>4月</t>
    <rPh sb="1" eb="2">
      <t>ガツ</t>
    </rPh>
    <phoneticPr fontId="9"/>
  </si>
  <si>
    <t>5月</t>
    <rPh sb="1" eb="2">
      <t>ガツ</t>
    </rPh>
    <phoneticPr fontId="9"/>
  </si>
  <si>
    <t>情報収集等に用いる機材として位置付けられている場合、「有」を選択し、その台数等を記載します。
左記載の機材以外については、「その他」の欄に機材名と台数（例：トランシーバー4台、ソーラー充電器2器）を記載して下さい。</t>
    <rPh sb="0" eb="2">
      <t>ジョウホウ</t>
    </rPh>
    <rPh sb="2" eb="4">
      <t>シュウシュウ</t>
    </rPh>
    <rPh sb="4" eb="5">
      <t>トウ</t>
    </rPh>
    <rPh sb="6" eb="7">
      <t>モチ</t>
    </rPh>
    <rPh sb="9" eb="11">
      <t>キザイ</t>
    </rPh>
    <rPh sb="14" eb="17">
      <t>イチヅ</t>
    </rPh>
    <rPh sb="23" eb="25">
      <t>バアイ</t>
    </rPh>
    <rPh sb="27" eb="28">
      <t>アリ</t>
    </rPh>
    <rPh sb="30" eb="32">
      <t>センタク</t>
    </rPh>
    <rPh sb="36" eb="38">
      <t>ダイスウ</t>
    </rPh>
    <rPh sb="38" eb="39">
      <t>トウ</t>
    </rPh>
    <rPh sb="40" eb="42">
      <t>キサイ</t>
    </rPh>
    <rPh sb="47" eb="48">
      <t>ヒダリ</t>
    </rPh>
    <rPh sb="48" eb="50">
      <t>キサイ</t>
    </rPh>
    <rPh sb="51" eb="53">
      <t>キザイ</t>
    </rPh>
    <rPh sb="53" eb="55">
      <t>イガイ</t>
    </rPh>
    <rPh sb="64" eb="65">
      <t>タ</t>
    </rPh>
    <rPh sb="67" eb="68">
      <t>ラン</t>
    </rPh>
    <rPh sb="69" eb="71">
      <t>キザイ</t>
    </rPh>
    <rPh sb="71" eb="72">
      <t>メイ</t>
    </rPh>
    <rPh sb="73" eb="75">
      <t>ダイスウ</t>
    </rPh>
    <rPh sb="76" eb="77">
      <t>レイ</t>
    </rPh>
    <rPh sb="86" eb="87">
      <t>ダイ</t>
    </rPh>
    <rPh sb="92" eb="95">
      <t>ジュウデンキ</t>
    </rPh>
    <rPh sb="96" eb="97">
      <t>キ</t>
    </rPh>
    <rPh sb="99" eb="101">
      <t>キサイ</t>
    </rPh>
    <rPh sb="103" eb="104">
      <t>クダ</t>
    </rPh>
    <phoneticPr fontId="9"/>
  </si>
  <si>
    <t>　避難場所</t>
    <phoneticPr fontId="9"/>
  </si>
  <si>
    <t>　</t>
    <phoneticPr fontId="9"/>
  </si>
  <si>
    <t>　情報収集・伝達に係る機材等</t>
    <rPh sb="1" eb="3">
      <t>ジョウホウ</t>
    </rPh>
    <rPh sb="3" eb="5">
      <t>シュウシュウ</t>
    </rPh>
    <rPh sb="6" eb="8">
      <t>デンタツ</t>
    </rPh>
    <rPh sb="9" eb="10">
      <t>カカ</t>
    </rPh>
    <rPh sb="11" eb="13">
      <t>キザイ</t>
    </rPh>
    <rPh sb="13" eb="14">
      <t>トウ</t>
    </rPh>
    <phoneticPr fontId="9"/>
  </si>
  <si>
    <t>　避難誘導に係る機材等</t>
    <rPh sb="1" eb="3">
      <t>ヒナン</t>
    </rPh>
    <rPh sb="3" eb="5">
      <t>ユウドウ</t>
    </rPh>
    <rPh sb="6" eb="7">
      <t>カカ</t>
    </rPh>
    <rPh sb="8" eb="10">
      <t>キザイ</t>
    </rPh>
    <rPh sb="10" eb="11">
      <t>トウ</t>
    </rPh>
    <phoneticPr fontId="9"/>
  </si>
  <si>
    <t>　屋内安全確保に係る機材等</t>
    <rPh sb="1" eb="3">
      <t>オクナイ</t>
    </rPh>
    <rPh sb="3" eb="5">
      <t>アンゼン</t>
    </rPh>
    <rPh sb="5" eb="7">
      <t>カクホ</t>
    </rPh>
    <rPh sb="8" eb="9">
      <t>カカ</t>
    </rPh>
    <rPh sb="10" eb="12">
      <t>キザイ</t>
    </rPh>
    <rPh sb="12" eb="13">
      <t>トウ</t>
    </rPh>
    <phoneticPr fontId="9"/>
  </si>
  <si>
    <t>　施設利用者に係る機材等</t>
    <rPh sb="1" eb="3">
      <t>シセツ</t>
    </rPh>
    <rPh sb="3" eb="6">
      <t>リヨウシャ</t>
    </rPh>
    <rPh sb="7" eb="8">
      <t>カカ</t>
    </rPh>
    <rPh sb="9" eb="11">
      <t>キザイ</t>
    </rPh>
    <rPh sb="11" eb="12">
      <t>トウ</t>
    </rPh>
    <phoneticPr fontId="9"/>
  </si>
  <si>
    <t>　その他の機材等</t>
    <rPh sb="3" eb="4">
      <t>タ</t>
    </rPh>
    <rPh sb="5" eb="7">
      <t>キザイ</t>
    </rPh>
    <rPh sb="7" eb="8">
      <t>トウ</t>
    </rPh>
    <phoneticPr fontId="9"/>
  </si>
  <si>
    <t>　浸水を防ぐための機材等</t>
    <rPh sb="1" eb="3">
      <t>シンスイ</t>
    </rPh>
    <rPh sb="4" eb="5">
      <t>フセ</t>
    </rPh>
    <rPh sb="9" eb="11">
      <t>キザイ</t>
    </rPh>
    <rPh sb="11" eb="12">
      <t>トウ</t>
    </rPh>
    <phoneticPr fontId="9"/>
  </si>
  <si>
    <t>　研修実施（毎年）</t>
    <rPh sb="1" eb="3">
      <t>ケンシュウ</t>
    </rPh>
    <rPh sb="6" eb="8">
      <t>マイトシ</t>
    </rPh>
    <phoneticPr fontId="9"/>
  </si>
  <si>
    <t>　訓練実施（毎年）</t>
    <rPh sb="6" eb="8">
      <t>マイトシ</t>
    </rPh>
    <phoneticPr fontId="9"/>
  </si>
  <si>
    <t>　対象河川③（ある場合）</t>
    <phoneticPr fontId="9"/>
  </si>
  <si>
    <t>　対象河川②（ある場合）</t>
    <phoneticPr fontId="9"/>
  </si>
  <si>
    <t>　対象河川①</t>
    <phoneticPr fontId="9"/>
  </si>
  <si>
    <t>　施設の収容人数の状況</t>
    <rPh sb="1" eb="3">
      <t>シセツ</t>
    </rPh>
    <rPh sb="4" eb="6">
      <t>シュウヨウ</t>
    </rPh>
    <rPh sb="6" eb="8">
      <t>ニンズウ</t>
    </rPh>
    <rPh sb="9" eb="11">
      <t>ジョウキョウ</t>
    </rPh>
    <phoneticPr fontId="9"/>
  </si>
  <si>
    <t>計画作成年月日</t>
  </si>
  <si>
    <t>施設名</t>
  </si>
  <si>
    <t>住所</t>
  </si>
  <si>
    <t>器</t>
    <rPh sb="0" eb="1">
      <t>キ</t>
    </rPh>
    <phoneticPr fontId="9"/>
  </si>
  <si>
    <t>無／有　5器</t>
    <rPh sb="0" eb="1">
      <t>ナシ</t>
    </rPh>
    <rPh sb="2" eb="3">
      <t>アリ</t>
    </rPh>
    <rPh sb="5" eb="6">
      <t>キ</t>
    </rPh>
    <phoneticPr fontId="9"/>
  </si>
  <si>
    <t>施設所在地</t>
    <rPh sb="0" eb="2">
      <t>シセツ</t>
    </rPh>
    <rPh sb="2" eb="5">
      <t>ショザイチ</t>
    </rPh>
    <phoneticPr fontId="9"/>
  </si>
  <si>
    <t>避難場所</t>
    <rPh sb="0" eb="2">
      <t>ヒナン</t>
    </rPh>
    <rPh sb="2" eb="4">
      <t>バショ</t>
    </rPh>
    <phoneticPr fontId="9"/>
  </si>
  <si>
    <t>この入力シートでは年２回の研修、訓練の実施を想定していますが、さらに複数回実施する場合は、出力シートを直接修正してください。</t>
    <rPh sb="2" eb="4">
      <t>ニュウリョク</t>
    </rPh>
    <rPh sb="9" eb="10">
      <t>ネン</t>
    </rPh>
    <rPh sb="11" eb="12">
      <t>カイ</t>
    </rPh>
    <rPh sb="13" eb="15">
      <t>ケンシュウ</t>
    </rPh>
    <rPh sb="16" eb="18">
      <t>クンレン</t>
    </rPh>
    <rPh sb="19" eb="21">
      <t>ジッシ</t>
    </rPh>
    <rPh sb="22" eb="24">
      <t>ソウテイ</t>
    </rPh>
    <rPh sb="34" eb="37">
      <t>フクスウカイ</t>
    </rPh>
    <rPh sb="37" eb="39">
      <t>ジッシ</t>
    </rPh>
    <rPh sb="41" eb="43">
      <t>バアイ</t>
    </rPh>
    <rPh sb="45" eb="47">
      <t>シュツリョク</t>
    </rPh>
    <rPh sb="51" eb="53">
      <t>チョクセツ</t>
    </rPh>
    <rPh sb="53" eb="55">
      <t>シュウセイ</t>
    </rPh>
    <phoneticPr fontId="9"/>
  </si>
  <si>
    <t>全従業員</t>
    <rPh sb="0" eb="1">
      <t>ゼン</t>
    </rPh>
    <rPh sb="1" eb="4">
      <t>ジュウギョウイン</t>
    </rPh>
    <phoneticPr fontId="9"/>
  </si>
  <si>
    <t>　避難先までの移動手段は、以下の通りとする。</t>
    <rPh sb="1" eb="3">
      <t>ヒナン</t>
    </rPh>
    <rPh sb="3" eb="4">
      <t>サキ</t>
    </rPh>
    <rPh sb="7" eb="9">
      <t>イドウ</t>
    </rPh>
    <rPh sb="9" eb="11">
      <t>シュダン</t>
    </rPh>
    <rPh sb="13" eb="15">
      <t>イカ</t>
    </rPh>
    <rPh sb="16" eb="17">
      <t>トオ</t>
    </rPh>
    <phoneticPr fontId="9"/>
  </si>
  <si>
    <r>
      <t xml:space="preserve"> </t>
    </r>
    <r>
      <rPr>
        <sz val="7"/>
        <color theme="1"/>
        <rFont val="ＭＳ ゴシック"/>
        <family val="3"/>
        <charset val="128"/>
      </rPr>
      <t xml:space="preserve"> </t>
    </r>
    <r>
      <rPr>
        <sz val="14"/>
        <color theme="1"/>
        <rFont val="ＭＳ ゴシック"/>
        <family val="3"/>
        <charset val="128"/>
      </rPr>
      <t>避難先までの避難経路については、「別紙１　避難経路図」のとおりとする。</t>
    </r>
    <rPh sb="2" eb="4">
      <t>ヒナン</t>
    </rPh>
    <rPh sb="4" eb="5">
      <t>サキ</t>
    </rPh>
    <rPh sb="8" eb="10">
      <t>ヒナン</t>
    </rPh>
    <rPh sb="10" eb="12">
      <t>ケイロ</t>
    </rPh>
    <rPh sb="19" eb="21">
      <t>ベッシ</t>
    </rPh>
    <rPh sb="23" eb="25">
      <t>ヒナン</t>
    </rPh>
    <rPh sb="25" eb="27">
      <t>ケイロ</t>
    </rPh>
    <rPh sb="27" eb="28">
      <t>ズ</t>
    </rPh>
    <phoneticPr fontId="9"/>
  </si>
  <si>
    <t>施設及び避難先の位置と、施設から避難先までの避難ルートを貼り付けて下さい。</t>
    <rPh sb="6" eb="7">
      <t>サキ</t>
    </rPh>
    <rPh sb="18" eb="19">
      <t>サキ</t>
    </rPh>
    <rPh sb="28" eb="29">
      <t>ハ</t>
    </rPh>
    <rPh sb="30" eb="31">
      <t>ツ</t>
    </rPh>
    <rPh sb="33" eb="34">
      <t>クダ</t>
    </rPh>
    <phoneticPr fontId="9"/>
  </si>
  <si>
    <t>(1)避難先</t>
    <rPh sb="5" eb="6">
      <t>サキ</t>
    </rPh>
    <phoneticPr fontId="9"/>
  </si>
  <si>
    <t xml:space="preserve">・本シートは、避難確保計画を簡易に作成することを目的としたものです。このため、出力シート上に作成される計画内容は、必ずしも各施設の状況を反映したものとはなりません。適切な計画を作成するため、各施設においてはシート上に作成された計画内容を十分確認し、必要な場合修正してください。
・シートの性質上、文字がつぶれたりする場合がありますので、その場合は適宜エクセルシートの大きさを変えるなどで表示内容を調整してください。
・太枠線内のピンク色付けされた部分に入力してください。
・出力シートの内容の修正は、直接出力シートに対して行ってください。
</t>
    <rPh sb="1" eb="2">
      <t>ホン</t>
    </rPh>
    <rPh sb="7" eb="9">
      <t>ヒナン</t>
    </rPh>
    <rPh sb="9" eb="11">
      <t>カクホ</t>
    </rPh>
    <rPh sb="11" eb="13">
      <t>ケイカク</t>
    </rPh>
    <rPh sb="14" eb="16">
      <t>カンイ</t>
    </rPh>
    <rPh sb="17" eb="19">
      <t>サクセイ</t>
    </rPh>
    <rPh sb="24" eb="26">
      <t>モクテキ</t>
    </rPh>
    <rPh sb="39" eb="41">
      <t>シュツリョク</t>
    </rPh>
    <rPh sb="44" eb="45">
      <t>ジョウ</t>
    </rPh>
    <rPh sb="46" eb="48">
      <t>サクセイ</t>
    </rPh>
    <rPh sb="51" eb="53">
      <t>ケイカク</t>
    </rPh>
    <rPh sb="53" eb="55">
      <t>ナイヨウ</t>
    </rPh>
    <rPh sb="57" eb="58">
      <t>カナラ</t>
    </rPh>
    <rPh sb="61" eb="64">
      <t>カクシセツ</t>
    </rPh>
    <rPh sb="65" eb="67">
      <t>ジョウキョウ</t>
    </rPh>
    <rPh sb="68" eb="70">
      <t>ハンエイ</t>
    </rPh>
    <rPh sb="82" eb="84">
      <t>テキセツ</t>
    </rPh>
    <rPh sb="85" eb="87">
      <t>ケイカク</t>
    </rPh>
    <rPh sb="88" eb="90">
      <t>サクセイ</t>
    </rPh>
    <rPh sb="95" eb="98">
      <t>カクシセツ</t>
    </rPh>
    <rPh sb="106" eb="107">
      <t>ジョウ</t>
    </rPh>
    <rPh sb="108" eb="110">
      <t>サクセイ</t>
    </rPh>
    <rPh sb="113" eb="115">
      <t>ケイカク</t>
    </rPh>
    <rPh sb="115" eb="117">
      <t>ナイヨウ</t>
    </rPh>
    <rPh sb="118" eb="120">
      <t>ジュウブン</t>
    </rPh>
    <rPh sb="120" eb="122">
      <t>カクニン</t>
    </rPh>
    <rPh sb="124" eb="126">
      <t>ヒツヨウ</t>
    </rPh>
    <rPh sb="127" eb="129">
      <t>バアイ</t>
    </rPh>
    <rPh sb="129" eb="131">
      <t>シュウセイ</t>
    </rPh>
    <rPh sb="144" eb="147">
      <t>セイシツジョウ</t>
    </rPh>
    <rPh sb="148" eb="150">
      <t>モジ</t>
    </rPh>
    <rPh sb="158" eb="160">
      <t>バアイ</t>
    </rPh>
    <rPh sb="170" eb="172">
      <t>バアイ</t>
    </rPh>
    <rPh sb="173" eb="175">
      <t>テキギ</t>
    </rPh>
    <rPh sb="183" eb="184">
      <t>オオ</t>
    </rPh>
    <rPh sb="187" eb="188">
      <t>カ</t>
    </rPh>
    <rPh sb="193" eb="195">
      <t>ヒョウジ</t>
    </rPh>
    <rPh sb="195" eb="197">
      <t>ナイヨウ</t>
    </rPh>
    <rPh sb="198" eb="200">
      <t>チョウセイ</t>
    </rPh>
    <rPh sb="209" eb="211">
      <t>フトワク</t>
    </rPh>
    <rPh sb="211" eb="213">
      <t>センナイ</t>
    </rPh>
    <rPh sb="217" eb="218">
      <t>イロ</t>
    </rPh>
    <rPh sb="218" eb="219">
      <t>ヅ</t>
    </rPh>
    <rPh sb="223" eb="225">
      <t>ブブン</t>
    </rPh>
    <rPh sb="226" eb="228">
      <t>ニュウリョク</t>
    </rPh>
    <rPh sb="237" eb="239">
      <t>シュツリョク</t>
    </rPh>
    <rPh sb="243" eb="245">
      <t>ナイヨウ</t>
    </rPh>
    <rPh sb="246" eb="248">
      <t>シュウセイ</t>
    </rPh>
    <rPh sb="250" eb="252">
      <t>チョクセツ</t>
    </rPh>
    <rPh sb="252" eb="254">
      <t>シュツリョク</t>
    </rPh>
    <rPh sb="258" eb="259">
      <t>タイ</t>
    </rPh>
    <rPh sb="261" eb="262">
      <t>オコナ</t>
    </rPh>
    <phoneticPr fontId="9"/>
  </si>
  <si>
    <t>　表内の事項のほか、統括管理者の指揮命令に従うものとする。</t>
    <rPh sb="2" eb="3">
      <t>ナイ</t>
    </rPh>
    <rPh sb="4" eb="6">
      <t>ジコウ</t>
    </rPh>
    <phoneticPr fontId="9"/>
  </si>
  <si>
    <t xml:space="preserve">気象庁HP（http://www.jma.go.jp/）
</t>
    <phoneticPr fontId="9"/>
  </si>
  <si>
    <t>③市への連絡先は以下とする。</t>
    <rPh sb="1" eb="2">
      <t>シ</t>
    </rPh>
    <rPh sb="4" eb="6">
      <t>レンラク</t>
    </rPh>
    <rPh sb="6" eb="7">
      <t>サキ</t>
    </rPh>
    <rPh sb="8" eb="10">
      <t>イカ</t>
    </rPh>
    <phoneticPr fontId="9"/>
  </si>
  <si>
    <t>②徒歩や公共交通機関等を用いての広域避難が困難な者がいる場合には、避難困難者の状況や人数について市長に報告する。</t>
    <rPh sb="1" eb="3">
      <t>トホ</t>
    </rPh>
    <rPh sb="4" eb="6">
      <t>コウキョウ</t>
    </rPh>
    <rPh sb="6" eb="8">
      <t>コウツウ</t>
    </rPh>
    <rPh sb="8" eb="10">
      <t>キカン</t>
    </rPh>
    <rPh sb="10" eb="11">
      <t>トウ</t>
    </rPh>
    <rPh sb="12" eb="13">
      <t>モチ</t>
    </rPh>
    <rPh sb="16" eb="18">
      <t>コウイキ</t>
    </rPh>
    <rPh sb="18" eb="20">
      <t>ヒナン</t>
    </rPh>
    <rPh sb="21" eb="23">
      <t>コンナン</t>
    </rPh>
    <rPh sb="24" eb="25">
      <t>モノ</t>
    </rPh>
    <rPh sb="28" eb="30">
      <t>バアイ</t>
    </rPh>
    <rPh sb="33" eb="35">
      <t>ヒナン</t>
    </rPh>
    <rPh sb="35" eb="37">
      <t>コンナン</t>
    </rPh>
    <rPh sb="37" eb="38">
      <t>シャ</t>
    </rPh>
    <rPh sb="39" eb="41">
      <t>ジョウキョウ</t>
    </rPh>
    <rPh sb="42" eb="44">
      <t>ニンズウ</t>
    </rPh>
    <rPh sb="48" eb="50">
      <t>シチョウ</t>
    </rPh>
    <rPh sb="51" eb="53">
      <t>ホウコク</t>
    </rPh>
    <phoneticPr fontId="9"/>
  </si>
  <si>
    <t>　計画を作成及び必要に応じて見直し・修正をしたときは、水防法第15条の3第2項に基づき、遅滞なく、当該計画を市長へ報告する。</t>
    <rPh sb="1" eb="3">
      <t>ケイカク</t>
    </rPh>
    <rPh sb="4" eb="6">
      <t>サクセイ</t>
    </rPh>
    <rPh sb="6" eb="7">
      <t>オヨ</t>
    </rPh>
    <rPh sb="8" eb="10">
      <t>ヒツヨウ</t>
    </rPh>
    <rPh sb="11" eb="12">
      <t>オウ</t>
    </rPh>
    <rPh sb="14" eb="16">
      <t>ミナオ</t>
    </rPh>
    <rPh sb="18" eb="20">
      <t>シュウセイ</t>
    </rPh>
    <rPh sb="27" eb="30">
      <t>スイボウホウ</t>
    </rPh>
    <rPh sb="30" eb="31">
      <t>ダイ</t>
    </rPh>
    <rPh sb="33" eb="34">
      <t>ジョウ</t>
    </rPh>
    <rPh sb="36" eb="37">
      <t>ダイ</t>
    </rPh>
    <rPh sb="38" eb="39">
      <t>コウ</t>
    </rPh>
    <rPh sb="40" eb="41">
      <t>モト</t>
    </rPh>
    <rPh sb="44" eb="46">
      <t>チタイ</t>
    </rPh>
    <rPh sb="49" eb="51">
      <t>トウガイ</t>
    </rPh>
    <rPh sb="51" eb="53">
      <t>ケイカク</t>
    </rPh>
    <rPh sb="54" eb="56">
      <t>シチョウ</t>
    </rPh>
    <rPh sb="57" eb="59">
      <t>ホウコク</t>
    </rPh>
    <phoneticPr fontId="9"/>
  </si>
  <si>
    <t>テレビ</t>
    <phoneticPr fontId="9"/>
  </si>
  <si>
    <t>　避難場所及び屋内安全確保を図る場所は下表のとおりとする。また、悪天候の中の避難や、夜間の避難は危険を伴うことから、施設における想定浸水深が施設最上階の床高より低く、建物が堅牢で家屋倒壊のおそれがない場合、屋内安全確保を図るものとする。その場合は、備蓄物資を用意する。</t>
    <rPh sb="5" eb="6">
      <t>オヨ</t>
    </rPh>
    <rPh sb="7" eb="9">
      <t>オクナイ</t>
    </rPh>
    <rPh sb="9" eb="11">
      <t>アンゼン</t>
    </rPh>
    <rPh sb="11" eb="13">
      <t>カクホ</t>
    </rPh>
    <rPh sb="14" eb="15">
      <t>ハカ</t>
    </rPh>
    <rPh sb="16" eb="18">
      <t>バショ</t>
    </rPh>
    <rPh sb="19" eb="20">
      <t>シタ</t>
    </rPh>
    <rPh sb="32" eb="35">
      <t>アクテンコウ</t>
    </rPh>
    <rPh sb="36" eb="37">
      <t>ナカ</t>
    </rPh>
    <rPh sb="38" eb="40">
      <t>ヒナン</t>
    </rPh>
    <rPh sb="42" eb="44">
      <t>ヤカン</t>
    </rPh>
    <rPh sb="45" eb="47">
      <t>ヒナン</t>
    </rPh>
    <rPh sb="48" eb="50">
      <t>キケン</t>
    </rPh>
    <rPh sb="51" eb="52">
      <t>トモナ</t>
    </rPh>
    <rPh sb="58" eb="60">
      <t>シセツ</t>
    </rPh>
    <rPh sb="64" eb="66">
      <t>ソウテイ</t>
    </rPh>
    <rPh sb="66" eb="68">
      <t>シンスイ</t>
    </rPh>
    <rPh sb="68" eb="69">
      <t>フカ</t>
    </rPh>
    <rPh sb="70" eb="72">
      <t>シセツ</t>
    </rPh>
    <rPh sb="72" eb="75">
      <t>サイジョウカイ</t>
    </rPh>
    <rPh sb="76" eb="77">
      <t>ユカ</t>
    </rPh>
    <rPh sb="77" eb="78">
      <t>ダカ</t>
    </rPh>
    <rPh sb="80" eb="81">
      <t>ヒク</t>
    </rPh>
    <rPh sb="83" eb="85">
      <t>タテモノ</t>
    </rPh>
    <rPh sb="86" eb="88">
      <t>ケンロウ</t>
    </rPh>
    <rPh sb="89" eb="91">
      <t>カオク</t>
    </rPh>
    <rPh sb="91" eb="93">
      <t>トウカイ</t>
    </rPh>
    <rPh sb="100" eb="102">
      <t>バアイ</t>
    </rPh>
    <rPh sb="103" eb="105">
      <t>オクナイ</t>
    </rPh>
    <rPh sb="105" eb="107">
      <t>アンゼン</t>
    </rPh>
    <rPh sb="107" eb="109">
      <t>カクホ</t>
    </rPh>
    <rPh sb="110" eb="111">
      <t>ハカ</t>
    </rPh>
    <rPh sb="120" eb="122">
      <t>バアイ</t>
    </rPh>
    <rPh sb="124" eb="126">
      <t>ビチク</t>
    </rPh>
    <rPh sb="126" eb="128">
      <t>ブッシ</t>
    </rPh>
    <rPh sb="129" eb="131">
      <t>ヨウイ</t>
    </rPh>
    <phoneticPr fontId="9"/>
  </si>
  <si>
    <t>水平避難か屋内安全確保</t>
    <rPh sb="0" eb="2">
      <t>スイヘイ</t>
    </rPh>
    <rPh sb="2" eb="4">
      <t>ヒナン</t>
    </rPh>
    <rPh sb="5" eb="7">
      <t>オクナイ</t>
    </rPh>
    <rPh sb="7" eb="9">
      <t>アンゼン</t>
    </rPh>
    <rPh sb="9" eb="11">
      <t>カクホ</t>
    </rPh>
    <phoneticPr fontId="9"/>
  </si>
  <si>
    <t>施設最上階の床高が、浸水想定深よりも高い場合は、屋内安全確保を避難行動の基本としてください。その場合、避難場所までの移動距離、移動手段の記入の必要はありません。
施設最上階の床高が、浸水想定深よりも低い場合は、避難場所を設定し、設定した場所や避難ルートが避難時に浸水などで通行困難とならないことを確認してください。</t>
    <rPh sb="48" eb="50">
      <t>バアイ</t>
    </rPh>
    <rPh sb="51" eb="53">
      <t>ヒナン</t>
    </rPh>
    <rPh sb="53" eb="55">
      <t>バショ</t>
    </rPh>
    <rPh sb="58" eb="60">
      <t>イドウ</t>
    </rPh>
    <rPh sb="60" eb="62">
      <t>キョリ</t>
    </rPh>
    <rPh sb="63" eb="65">
      <t>イドウ</t>
    </rPh>
    <rPh sb="65" eb="67">
      <t>シュダン</t>
    </rPh>
    <rPh sb="68" eb="70">
      <t>キニュウ</t>
    </rPh>
    <rPh sb="71" eb="73">
      <t>ヒツヨウ</t>
    </rPh>
    <rPh sb="81" eb="83">
      <t>シセツ</t>
    </rPh>
    <rPh sb="83" eb="86">
      <t>サイジョウカイ</t>
    </rPh>
    <rPh sb="87" eb="88">
      <t>ユカ</t>
    </rPh>
    <rPh sb="88" eb="89">
      <t>ダカ</t>
    </rPh>
    <rPh sb="91" eb="93">
      <t>シンスイ</t>
    </rPh>
    <rPh sb="93" eb="95">
      <t>ソウテイ</t>
    </rPh>
    <rPh sb="95" eb="96">
      <t>シン</t>
    </rPh>
    <rPh sb="99" eb="100">
      <t>ヒク</t>
    </rPh>
    <rPh sb="101" eb="103">
      <t>バアイ</t>
    </rPh>
    <rPh sb="105" eb="107">
      <t>ヒナン</t>
    </rPh>
    <rPh sb="107" eb="109">
      <t>バショ</t>
    </rPh>
    <rPh sb="110" eb="112">
      <t>セッテイ</t>
    </rPh>
    <rPh sb="114" eb="116">
      <t>セッテイ</t>
    </rPh>
    <rPh sb="118" eb="120">
      <t>バショ</t>
    </rPh>
    <rPh sb="121" eb="123">
      <t>ヒナン</t>
    </rPh>
    <rPh sb="127" eb="130">
      <t>ヒナンジ</t>
    </rPh>
    <rPh sb="131" eb="133">
      <t>シンスイ</t>
    </rPh>
    <rPh sb="136" eb="138">
      <t>ツウコウ</t>
    </rPh>
    <rPh sb="138" eb="140">
      <t>コンナン</t>
    </rPh>
    <rPh sb="148" eb="150">
      <t>カクニ</t>
    </rPh>
    <phoneticPr fontId="9"/>
  </si>
  <si>
    <t>移動距離（m）</t>
    <rPh sb="0" eb="2">
      <t>イドウ</t>
    </rPh>
    <rPh sb="2" eb="4">
      <t>キョリ</t>
    </rPh>
    <phoneticPr fontId="9"/>
  </si>
  <si>
    <t>洪水予報等の市からの入手方法</t>
  </si>
  <si>
    <t>リストから選択</t>
    <rPh sb="5" eb="7">
      <t>センタク</t>
    </rPh>
    <phoneticPr fontId="9"/>
  </si>
  <si>
    <t xml:space="preserve">5．情報収集及び伝達 </t>
    <phoneticPr fontId="9"/>
  </si>
  <si>
    <t xml:space="preserve">6．避難誘導 </t>
    <phoneticPr fontId="9"/>
  </si>
  <si>
    <t>小牧市堀の内三丁目１番地</t>
    <phoneticPr fontId="9"/>
  </si>
  <si>
    <t>小牧市</t>
    <rPh sb="0" eb="2">
      <t>コマキ</t>
    </rPh>
    <rPh sb="2" eb="3">
      <t>シ</t>
    </rPh>
    <phoneticPr fontId="9"/>
  </si>
  <si>
    <t>堀の内地区</t>
    <rPh sb="0" eb="1">
      <t>ホリ</t>
    </rPh>
    <rPh sb="2" eb="3">
      <t>ウチ</t>
    </rPh>
    <rPh sb="3" eb="5">
      <t>チク</t>
    </rPh>
    <phoneticPr fontId="9"/>
  </si>
  <si>
    <t>特別養護老人ホーム○○</t>
    <rPh sb="0" eb="2">
      <t>トクベツ</t>
    </rPh>
    <rPh sb="2" eb="4">
      <t>ヨウゴ</t>
    </rPh>
    <rPh sb="4" eb="6">
      <t>ロウジン</t>
    </rPh>
    <phoneticPr fontId="9"/>
  </si>
  <si>
    <t>市町村の情報サイト</t>
  </si>
  <si>
    <t>市町村からの緊急速報メールの受信の有無</t>
  </si>
  <si>
    <t>市町村への連絡先部局名</t>
  </si>
  <si>
    <t>市町村の連絡先部局に係る電話番号</t>
  </si>
  <si>
    <t>防災危機管理課</t>
    <rPh sb="0" eb="7">
      <t>ボウサイキキカンリカ</t>
    </rPh>
    <phoneticPr fontId="9"/>
  </si>
  <si>
    <t>0568-76-1175</t>
    <phoneticPr fontId="9"/>
  </si>
  <si>
    <t>http://www.city.komaki.aichi.jp/</t>
    <phoneticPr fontId="9"/>
  </si>
  <si>
    <t>全従業員及び利用者</t>
    <rPh sb="0" eb="1">
      <t>ゼン</t>
    </rPh>
    <rPh sb="1" eb="4">
      <t>ジュウギョウイン</t>
    </rPh>
    <rPh sb="4" eb="5">
      <t>オヨ</t>
    </rPh>
    <rPh sb="6" eb="9">
      <t>リヨウシャ</t>
    </rPh>
    <phoneticPr fontId="9"/>
  </si>
  <si>
    <t>情報収集・伝達及び避難誘導</t>
    <rPh sb="0" eb="2">
      <t>ジョウホウ</t>
    </rPh>
    <rPh sb="2" eb="4">
      <t>シュウシュウ</t>
    </rPh>
    <rPh sb="5" eb="7">
      <t>デンタツ</t>
    </rPh>
    <rPh sb="7" eb="8">
      <t>オヨ</t>
    </rPh>
    <rPh sb="9" eb="11">
      <t>ヒナン</t>
    </rPh>
    <rPh sb="11" eb="13">
      <t>ユウドウ</t>
    </rPh>
    <phoneticPr fontId="9"/>
  </si>
  <si>
    <t>小牧市防災情報メール配信サービス</t>
    <rPh sb="2" eb="3">
      <t>シ</t>
    </rPh>
    <rPh sb="3" eb="5">
      <t>ボウサイ</t>
    </rPh>
    <rPh sb="5" eb="7">
      <t>ジョウホウ</t>
    </rPh>
    <rPh sb="10" eb="12">
      <t>ハイシン</t>
    </rPh>
    <phoneticPr fontId="9"/>
  </si>
  <si>
    <t>　</t>
    <phoneticPr fontId="27"/>
  </si>
  <si>
    <t>テレビ・ラジオ</t>
    <phoneticPr fontId="9"/>
  </si>
  <si>
    <t>電子メール（小牧市防災情報メール配信サービス）</t>
    <rPh sb="0" eb="2">
      <t>デンシ</t>
    </rPh>
    <phoneticPr fontId="9"/>
  </si>
  <si>
    <t>ＳＮＳ（Twitter、Facebook）</t>
    <phoneticPr fontId="9"/>
  </si>
  <si>
    <t>防災危機管理課</t>
    <phoneticPr fontId="9"/>
  </si>
  <si>
    <t>0568-76-1175</t>
    <phoneticPr fontId="9"/>
  </si>
  <si>
    <t>洪水予報等は、所在する市で伝達されます。伝達方法について市に確認のうえ、入手手段を記載してください。</t>
    <rPh sb="13" eb="15">
      <t>デンタツ</t>
    </rPh>
    <rPh sb="20" eb="22">
      <t>デンタツ</t>
    </rPh>
    <rPh sb="36" eb="38">
      <t>ニュウシュ</t>
    </rPh>
    <rPh sb="38" eb="40">
      <t>シュダン</t>
    </rPh>
    <rPh sb="41" eb="43">
      <t>キサイ</t>
    </rPh>
    <phoneticPr fontId="9"/>
  </si>
  <si>
    <t>所在市名</t>
    <phoneticPr fontId="9"/>
  </si>
  <si>
    <t>所在地区名（避難勧告等の発令先地区名）</t>
    <phoneticPr fontId="9"/>
  </si>
  <si>
    <t>小牧小学校</t>
    <rPh sb="0" eb="2">
      <t>コマキ</t>
    </rPh>
    <rPh sb="2" eb="5">
      <t>ショウガッコウ</t>
    </rPh>
    <phoneticPr fontId="9"/>
  </si>
  <si>
    <t>小牧市小牧三丁目17番地</t>
    <rPh sb="3" eb="5">
      <t>コマキ</t>
    </rPh>
    <rPh sb="5" eb="8">
      <t>サンチョウメ</t>
    </rPh>
    <rPh sb="6" eb="8">
      <t>チョウメ</t>
    </rPh>
    <phoneticPr fontId="9"/>
  </si>
  <si>
    <t>以下に該当する場合</t>
    <phoneticPr fontId="9"/>
  </si>
  <si>
    <t>市による「高齢者等避難」「避難指示」の発令の対象となる、施設の所在地の地区名を記載</t>
    <rPh sb="5" eb="8">
      <t>コウレイシャ</t>
    </rPh>
    <rPh sb="8" eb="9">
      <t>トウ</t>
    </rPh>
    <rPh sb="9" eb="11">
      <t>ヒナン</t>
    </rPh>
    <rPh sb="13" eb="15">
      <t>ヒナン</t>
    </rPh>
    <rPh sb="15" eb="17">
      <t>シジ</t>
    </rPh>
    <rPh sb="19" eb="21">
      <t>ハツレイ</t>
    </rPh>
    <rPh sb="22" eb="24">
      <t>タイショウ</t>
    </rPh>
    <rPh sb="28" eb="30">
      <t>シセツ</t>
    </rPh>
    <rPh sb="31" eb="34">
      <t>ショザイチ</t>
    </rPh>
    <rPh sb="35" eb="38">
      <t>チクメイ</t>
    </rPh>
    <rPh sb="39" eb="41">
      <t>キサイ</t>
    </rPh>
    <phoneticPr fontId="9"/>
  </si>
  <si>
    <t>高齢者等避難、避難指示</t>
    <phoneticPr fontId="9"/>
  </si>
  <si>
    <t xml:space="preserve"> 洪水時の避難先は、「愛知県統合型地理情報システム マップあいち」、「小牧市防災ガイドブック」を確認し、以下の場所とする。
「愛知県統合型地理情報システム マップあいち」
https://maps.pref.aichi.jp/
「小牧市防災ガイドブック」http://www.city.komaki.aichi.jp/admin/shimin/life/anzenanshin/02/6/20563.html</t>
    <rPh sb="35" eb="37">
      <t>コマキ</t>
    </rPh>
    <rPh sb="48" eb="50">
      <t>カクニン</t>
    </rPh>
    <rPh sb="52" eb="54">
      <t>イカ</t>
    </rPh>
    <rPh sb="55" eb="57">
      <t>バショ</t>
    </rPh>
    <rPh sb="115" eb="117">
      <t>コマキ</t>
    </rPh>
    <phoneticPr fontId="9"/>
  </si>
  <si>
    <t>○○川　又は　○○流域</t>
    <phoneticPr fontId="9"/>
  </si>
  <si>
    <t>災害対応には迅速な情報収集が必要不可欠です。
浸水想定区域をもつ河川又は河川流域を把握して、その対象の情報をいち早く確認していただくことが重要です。
所在する市から、施設周辺で浸水を引き起こす恐れのある河川に係る「洪水予報」または「水位周知情報」が伝達されます。どのような情報がどうやって伝達されるのか市に確認下さい。
市から伝達される洪水予報等を踏まえて、必要な防災体制を検討しましょう。
参考となるサイト
「マップあいち」
「気象庁のキキクル（危険度分布）の洪水キキクル」</t>
    <rPh sb="0" eb="2">
      <t>サイガイ</t>
    </rPh>
    <rPh sb="2" eb="4">
      <t>タイオウ</t>
    </rPh>
    <rPh sb="6" eb="8">
      <t>ジンソク</t>
    </rPh>
    <rPh sb="9" eb="11">
      <t>ジョウホウ</t>
    </rPh>
    <rPh sb="11" eb="13">
      <t>シュウシュウ</t>
    </rPh>
    <rPh sb="14" eb="16">
      <t>ヒツヨウ</t>
    </rPh>
    <rPh sb="16" eb="19">
      <t>フカケツ</t>
    </rPh>
    <rPh sb="23" eb="25">
      <t>シンスイ</t>
    </rPh>
    <rPh sb="25" eb="27">
      <t>ソウテイ</t>
    </rPh>
    <rPh sb="27" eb="29">
      <t>クイキ</t>
    </rPh>
    <rPh sb="32" eb="34">
      <t>カセン</t>
    </rPh>
    <rPh sb="34" eb="35">
      <t>マタ</t>
    </rPh>
    <rPh sb="36" eb="38">
      <t>カセン</t>
    </rPh>
    <rPh sb="38" eb="40">
      <t>リュウイキ</t>
    </rPh>
    <rPh sb="41" eb="43">
      <t>ハアク</t>
    </rPh>
    <rPh sb="48" eb="50">
      <t>タイショウ</t>
    </rPh>
    <rPh sb="51" eb="53">
      <t>ジョウホウ</t>
    </rPh>
    <rPh sb="56" eb="57">
      <t>ハヤ</t>
    </rPh>
    <rPh sb="58" eb="60">
      <t>カクニン</t>
    </rPh>
    <rPh sb="69" eb="71">
      <t>ジュウヨウ</t>
    </rPh>
    <rPh sb="75" eb="77">
      <t>ショザイ</t>
    </rPh>
    <rPh sb="83" eb="85">
      <t>シセツ</t>
    </rPh>
    <rPh sb="85" eb="87">
      <t>シュウヘン</t>
    </rPh>
    <rPh sb="88" eb="90">
      <t>シンスイ</t>
    </rPh>
    <rPh sb="91" eb="92">
      <t>ヒ</t>
    </rPh>
    <rPh sb="93" eb="94">
      <t>オ</t>
    </rPh>
    <rPh sb="96" eb="97">
      <t>オソ</t>
    </rPh>
    <rPh sb="101" eb="103">
      <t>カセン</t>
    </rPh>
    <rPh sb="104" eb="105">
      <t>カカ</t>
    </rPh>
    <rPh sb="107" eb="109">
      <t>コウズイ</t>
    </rPh>
    <rPh sb="109" eb="111">
      <t>ヨホウ</t>
    </rPh>
    <rPh sb="116" eb="118">
      <t>スイイ</t>
    </rPh>
    <rPh sb="118" eb="120">
      <t>シュウチ</t>
    </rPh>
    <rPh sb="120" eb="122">
      <t>ジョウホウ</t>
    </rPh>
    <rPh sb="124" eb="126">
      <t>デンタツ</t>
    </rPh>
    <rPh sb="136" eb="138">
      <t>ジョウホウ</t>
    </rPh>
    <rPh sb="144" eb="146">
      <t>デンタツ</t>
    </rPh>
    <rPh sb="153" eb="155">
      <t>カクニ</t>
    </rPh>
    <rPh sb="155" eb="156">
      <t>クダ</t>
    </rPh>
    <rPh sb="163" eb="165">
      <t>デンタツ</t>
    </rPh>
    <rPh sb="168" eb="170">
      <t>コウズイ</t>
    </rPh>
    <rPh sb="170" eb="172">
      <t>ヨホウ</t>
    </rPh>
    <rPh sb="172" eb="173">
      <t>トウ</t>
    </rPh>
    <rPh sb="174" eb="175">
      <t>フ</t>
    </rPh>
    <rPh sb="179" eb="181">
      <t>ヒツヨウ</t>
    </rPh>
    <rPh sb="182" eb="184">
      <t>ボウサイ</t>
    </rPh>
    <rPh sb="184" eb="186">
      <t>タイセイ</t>
    </rPh>
    <rPh sb="187" eb="189">
      <t>ケントウ</t>
    </rPh>
    <rPh sb="196" eb="198">
      <t>サンコウ</t>
    </rPh>
    <rPh sb="215" eb="218">
      <t>キショウチョウ</t>
    </rPh>
    <rPh sb="224" eb="227">
      <t>キケンド</t>
    </rPh>
    <rPh sb="227" eb="229">
      <t>ブンプ</t>
    </rPh>
    <rPh sb="231" eb="233">
      <t>コウズイ</t>
    </rPh>
    <phoneticPr fontId="9"/>
  </si>
  <si>
    <t>小牧市防災情報メール配信サービス
小牧市公式LINE等</t>
    <rPh sb="17" eb="20">
      <t>コマキシ</t>
    </rPh>
    <rPh sb="20" eb="22">
      <t>コウシキ</t>
    </rPh>
    <rPh sb="26" eb="27">
      <t>トウ</t>
    </rPh>
    <phoneticPr fontId="9"/>
  </si>
  <si>
    <t>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</si>
</sst>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yyyy&quot;年&quot;m&quot;月&quot;d&quot;日&quot;;@"/>
    <numFmt numFmtId="177" formatCode="#&quot;名&quot;"/>
    <numFmt numFmtId="178" formatCode="#&quot;台&quot;"/>
    <numFmt numFmtId="179" formatCode="0_ "/>
  </numFmts>
  <fonts count="29" x14ac:knownFonts="1">
    <font>
      <sz val="11"/>
      <color theme="1"/>
      <name val="ＭＳ Ｐゴシック"/>
      <family val="2"/>
      <charset val="128"/>
      <scheme val="minor"/>
    </font>
    <font>
      <sz val="14"/>
      <color theme="1"/>
      <name val="ＭＳ ゴシック"/>
      <family val="3"/>
      <charset val="128"/>
    </font>
    <font>
      <sz val="20"/>
      <color theme="1"/>
      <name val="ＭＳ ゴシック"/>
      <family val="3"/>
      <charset val="128"/>
    </font>
    <font>
      <sz val="14"/>
      <color theme="1"/>
      <name val="Wingdings"/>
      <charset val="2"/>
    </font>
    <font>
      <sz val="7"/>
      <color theme="1"/>
      <name val="Times New Roman"/>
      <family val="1"/>
    </font>
    <font>
      <sz val="16"/>
      <color theme="1"/>
      <name val="Wingdings"/>
      <charset val="2"/>
    </font>
    <font>
      <sz val="16"/>
      <color theme="1"/>
      <name val="ＭＳ ゴシック"/>
      <family val="3"/>
      <charset val="128"/>
    </font>
    <font>
      <sz val="12"/>
      <color theme="1"/>
      <name val="ＭＳ ゴシック"/>
      <family val="3"/>
      <charset val="128"/>
    </font>
    <font>
      <sz val="12"/>
      <color theme="1"/>
      <name val="Wingdings"/>
      <charset val="2"/>
    </font>
    <font>
      <sz val="6"/>
      <name val="ＭＳ Ｐゴシック"/>
      <family val="2"/>
      <charset val="128"/>
      <scheme val="minor"/>
    </font>
    <font>
      <sz val="12"/>
      <name val="ＭＳ ゴシック"/>
      <family val="3"/>
      <charset val="128"/>
    </font>
    <font>
      <sz val="12"/>
      <color theme="0"/>
      <name val="ＭＳ ゴシック"/>
      <family val="3"/>
      <charset val="128"/>
    </font>
    <font>
      <sz val="22"/>
      <color theme="1"/>
      <name val="ＭＳ ゴシック"/>
      <family val="3"/>
      <charset val="128"/>
    </font>
    <font>
      <sz val="24"/>
      <color theme="1"/>
      <name val="ＭＳ ゴシック"/>
      <family val="3"/>
      <charset val="128"/>
    </font>
    <font>
      <sz val="7"/>
      <color theme="1"/>
      <name val="ＭＳ ゴシック"/>
      <family val="3"/>
      <charset val="128"/>
    </font>
    <font>
      <sz val="11"/>
      <color theme="1"/>
      <name val="ＭＳ ゴシック"/>
      <family val="3"/>
      <charset val="128"/>
    </font>
    <font>
      <u/>
      <sz val="11"/>
      <color theme="10"/>
      <name val="ＭＳ Ｐゴシック"/>
      <family val="2"/>
      <charset val="128"/>
      <scheme val="minor"/>
    </font>
    <font>
      <sz val="14"/>
      <color theme="1"/>
      <name val="ＭＳ Ｐゴシック"/>
      <family val="2"/>
      <charset val="128"/>
      <scheme val="minor"/>
    </font>
    <font>
      <sz val="28"/>
      <color theme="1"/>
      <name val="ＭＳ ゴシック"/>
      <family val="3"/>
      <charset val="128"/>
    </font>
    <font>
      <sz val="14"/>
      <color theme="1"/>
      <name val="Times New Roman"/>
      <family val="1"/>
    </font>
    <font>
      <sz val="14"/>
      <color theme="1"/>
      <name val="ＭＳ Ｐゴシック"/>
      <family val="3"/>
      <charset val="128"/>
    </font>
    <font>
      <sz val="14"/>
      <color theme="0"/>
      <name val="ＭＳ ゴシック"/>
      <family val="3"/>
      <charset val="128"/>
    </font>
    <font>
      <sz val="18"/>
      <color theme="1"/>
      <name val="ＭＳ ゴシック"/>
      <family val="3"/>
      <charset val="128"/>
    </font>
    <font>
      <sz val="10"/>
      <color theme="1"/>
      <name val="ＭＳ Ｐゴシック"/>
      <family val="2"/>
      <charset val="128"/>
      <scheme val="minor"/>
    </font>
    <font>
      <sz val="10"/>
      <name val="ＭＳ ゴシック"/>
      <family val="3"/>
      <charset val="128"/>
    </font>
    <font>
      <sz val="14"/>
      <name val="ＭＳ ゴシック"/>
      <family val="3"/>
      <charset val="128"/>
    </font>
    <font>
      <sz val="11"/>
      <color theme="0" tint="-0.34998626667073579"/>
      <name val="ＭＳ Ｐゴシック"/>
      <family val="2"/>
      <charset val="128"/>
      <scheme val="minor"/>
    </font>
    <font>
      <sz val="6"/>
      <name val="ＭＳ Ｐゴシック"/>
      <family val="3"/>
      <charset val="128"/>
    </font>
    <font>
      <sz val="9"/>
      <color theme="1"/>
      <name val="ＭＳ ゴシック"/>
      <family val="3"/>
      <charset val="128"/>
    </font>
  </fonts>
  <fills count="8">
    <fill>
      <patternFill patternType="none"/>
    </fill>
    <fill>
      <patternFill patternType="gray125"/>
    </fill>
    <fill>
      <patternFill patternType="solid">
        <fgColor rgb="FF0070C0"/>
        <bgColor indexed="64"/>
      </patternFill>
    </fill>
    <fill>
      <patternFill patternType="solid">
        <fgColor theme="5" tint="0.59999389629810485"/>
        <bgColor indexed="64"/>
      </patternFill>
    </fill>
    <fill>
      <patternFill patternType="solid">
        <fgColor theme="7" tint="0.59999389629810485"/>
        <bgColor indexed="64"/>
      </patternFill>
    </fill>
    <fill>
      <patternFill patternType="solid">
        <fgColor theme="1"/>
        <bgColor indexed="64"/>
      </patternFill>
    </fill>
    <fill>
      <patternFill patternType="solid">
        <fgColor theme="0" tint="-4.9989318521683403E-2"/>
        <bgColor indexed="64"/>
      </patternFill>
    </fill>
    <fill>
      <patternFill patternType="solid">
        <fgColor rgb="FFFFFF00"/>
        <bgColor indexed="64"/>
      </patternFill>
    </fill>
  </fills>
  <borders count="60">
    <border>
      <left/>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thin">
        <color auto="1"/>
      </left>
      <right style="thin">
        <color auto="1"/>
      </right>
      <top style="thin">
        <color auto="1"/>
      </top>
      <bottom style="thin">
        <color auto="1"/>
      </bottom>
      <diagonal/>
    </border>
    <border>
      <left style="double">
        <color indexed="64"/>
      </left>
      <right/>
      <top/>
      <bottom/>
      <diagonal/>
    </border>
    <border>
      <left style="thin">
        <color auto="1"/>
      </left>
      <right style="thin">
        <color auto="1"/>
      </right>
      <top/>
      <bottom/>
      <diagonal/>
    </border>
    <border>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double">
        <color indexed="64"/>
      </left>
      <right/>
      <top style="thin">
        <color auto="1"/>
      </top>
      <bottom/>
      <diagonal/>
    </border>
    <border>
      <left style="medium">
        <color indexed="64"/>
      </left>
      <right/>
      <top style="thin">
        <color auto="1"/>
      </top>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right style="double">
        <color auto="1"/>
      </right>
      <top style="thin">
        <color auto="1"/>
      </top>
      <bottom/>
      <diagonal/>
    </border>
    <border>
      <left/>
      <right style="double">
        <color auto="1"/>
      </right>
      <top/>
      <bottom/>
      <diagonal/>
    </border>
    <border>
      <left/>
      <right style="double">
        <color auto="1"/>
      </right>
      <top/>
      <bottom style="thin">
        <color auto="1"/>
      </bottom>
      <diagonal/>
    </border>
    <border>
      <left style="medium">
        <color auto="1"/>
      </left>
      <right/>
      <top style="medium">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right style="double">
        <color auto="1"/>
      </right>
      <top/>
      <bottom style="medium">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thin">
        <color auto="1"/>
      </left>
      <right/>
      <top/>
      <bottom/>
      <diagonal/>
    </border>
    <border>
      <left style="medium">
        <color auto="1"/>
      </left>
      <right/>
      <top style="medium">
        <color auto="1"/>
      </top>
      <bottom style="medium">
        <color auto="1"/>
      </bottom>
      <diagonal/>
    </border>
    <border>
      <left/>
      <right/>
      <top style="dashed">
        <color auto="1"/>
      </top>
      <bottom style="dashed">
        <color auto="1"/>
      </bottom>
      <diagonal/>
    </border>
    <border>
      <left/>
      <right style="thin">
        <color auto="1"/>
      </right>
      <top style="dashed">
        <color auto="1"/>
      </top>
      <bottom style="dashed">
        <color auto="1"/>
      </bottom>
      <diagonal/>
    </border>
    <border>
      <left style="double">
        <color auto="1"/>
      </left>
      <right/>
      <top style="medium">
        <color auto="1"/>
      </top>
      <bottom style="thin">
        <color auto="1"/>
      </bottom>
      <diagonal/>
    </border>
    <border>
      <left style="double">
        <color auto="1"/>
      </left>
      <right/>
      <top/>
      <bottom style="thin">
        <color auto="1"/>
      </bottom>
      <diagonal/>
    </border>
    <border>
      <left style="double">
        <color auto="1"/>
      </left>
      <right/>
      <top/>
      <bottom style="medium">
        <color auto="1"/>
      </bottom>
      <diagonal/>
    </border>
    <border>
      <left style="medium">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thin">
        <color auto="1"/>
      </left>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medium">
        <color auto="1"/>
      </top>
      <bottom style="thin">
        <color auto="1"/>
      </bottom>
      <diagonal/>
    </border>
    <border>
      <left style="thin">
        <color auto="1"/>
      </left>
      <right/>
      <top style="medium">
        <color auto="1"/>
      </top>
      <bottom/>
      <diagonal/>
    </border>
    <border>
      <left style="thin">
        <color auto="1"/>
      </left>
      <right/>
      <top style="dashed">
        <color auto="1"/>
      </top>
      <bottom style="dashed">
        <color auto="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387">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justify" vertical="center"/>
    </xf>
    <xf numFmtId="0" fontId="6" fillId="0" borderId="0" xfId="0" applyFont="1" applyAlignment="1">
      <alignment horizontal="center" vertical="center"/>
    </xf>
    <xf numFmtId="0" fontId="0" fillId="0" borderId="0" xfId="0" applyAlignment="1">
      <alignment vertical="center"/>
    </xf>
    <xf numFmtId="0" fontId="1" fillId="0" borderId="8" xfId="0" applyFont="1" applyBorder="1" applyAlignment="1">
      <alignment horizontal="center" vertical="center"/>
    </xf>
    <xf numFmtId="0" fontId="7" fillId="0" borderId="0" xfId="0" applyFont="1" applyBorder="1">
      <alignment vertical="center"/>
    </xf>
    <xf numFmtId="0" fontId="12" fillId="0" borderId="0" xfId="0" applyFont="1" applyAlignment="1">
      <alignment horizontal="center" vertical="center"/>
    </xf>
    <xf numFmtId="0" fontId="13" fillId="0" borderId="0" xfId="0" applyFont="1" applyAlignment="1">
      <alignment horizontal="center" vertical="center"/>
    </xf>
    <xf numFmtId="176" fontId="12" fillId="0" borderId="0" xfId="0" applyNumberFormat="1" applyFont="1" applyAlignment="1">
      <alignment horizontal="center" vertical="center"/>
    </xf>
    <xf numFmtId="0" fontId="1" fillId="0" borderId="0" xfId="0" applyFont="1" applyAlignment="1">
      <alignment vertical="center"/>
    </xf>
    <xf numFmtId="0" fontId="3" fillId="0" borderId="0" xfId="0" applyFont="1" applyAlignment="1">
      <alignment horizontal="center" vertical="center"/>
    </xf>
    <xf numFmtId="0" fontId="1" fillId="0" borderId="0" xfId="0" applyFont="1" applyAlignment="1">
      <alignment vertical="center" wrapText="1"/>
    </xf>
    <xf numFmtId="0" fontId="3" fillId="0" borderId="0" xfId="0" applyFont="1" applyAlignment="1">
      <alignment vertical="center"/>
    </xf>
    <xf numFmtId="0" fontId="7" fillId="0" borderId="0" xfId="0" applyFont="1" applyBorder="1" applyAlignment="1">
      <alignment vertical="center"/>
    </xf>
    <xf numFmtId="0" fontId="8" fillId="0" borderId="0" xfId="0" applyFont="1" applyBorder="1" applyAlignment="1">
      <alignment horizontal="right" vertical="center"/>
    </xf>
    <xf numFmtId="0" fontId="7" fillId="0" borderId="0" xfId="0" applyFont="1" applyBorder="1" applyAlignment="1">
      <alignment vertical="center" wrapText="1"/>
    </xf>
    <xf numFmtId="0" fontId="1" fillId="0" borderId="0" xfId="0" applyFont="1" applyBorder="1" applyAlignment="1">
      <alignment vertical="center"/>
    </xf>
    <xf numFmtId="0" fontId="3" fillId="0" borderId="14" xfId="0" applyFont="1" applyBorder="1" applyAlignment="1">
      <alignment vertical="center"/>
    </xf>
    <xf numFmtId="0" fontId="0" fillId="0" borderId="0" xfId="0" applyBorder="1" applyAlignment="1">
      <alignment vertical="center"/>
    </xf>
    <xf numFmtId="0" fontId="15" fillId="0" borderId="0" xfId="0" applyFont="1" applyBorder="1" applyAlignment="1">
      <alignment vertical="center"/>
    </xf>
    <xf numFmtId="0" fontId="15" fillId="0" borderId="0" xfId="0" applyFont="1" applyAlignment="1">
      <alignment vertical="center"/>
    </xf>
    <xf numFmtId="0" fontId="1" fillId="0" borderId="0" xfId="0" applyFont="1" applyBorder="1" applyAlignment="1">
      <alignment vertical="center" wrapText="1"/>
    </xf>
    <xf numFmtId="0" fontId="3" fillId="0" borderId="14" xfId="0" applyFont="1" applyBorder="1" applyAlignment="1">
      <alignment vertical="top"/>
    </xf>
    <xf numFmtId="0" fontId="15" fillId="0" borderId="17" xfId="0" applyFont="1" applyBorder="1" applyAlignment="1">
      <alignment vertical="center"/>
    </xf>
    <xf numFmtId="0" fontId="8" fillId="0" borderId="17" xfId="0" applyFont="1" applyBorder="1" applyAlignment="1">
      <alignment horizontal="right" vertical="center"/>
    </xf>
    <xf numFmtId="0" fontId="1" fillId="0" borderId="29" xfId="0" applyFont="1" applyBorder="1" applyAlignment="1">
      <alignment vertical="center"/>
    </xf>
    <xf numFmtId="0" fontId="15" fillId="0" borderId="29" xfId="0" applyFont="1" applyBorder="1" applyAlignment="1">
      <alignment vertical="center"/>
    </xf>
    <xf numFmtId="0" fontId="1" fillId="0" borderId="23" xfId="0" applyFont="1" applyBorder="1" applyAlignment="1">
      <alignment vertical="center"/>
    </xf>
    <xf numFmtId="0" fontId="1" fillId="0" borderId="8" xfId="0" applyFont="1" applyBorder="1" applyAlignment="1">
      <alignment vertical="center"/>
    </xf>
    <xf numFmtId="0" fontId="15" fillId="0" borderId="8" xfId="0" applyFont="1" applyBorder="1" applyAlignment="1">
      <alignment vertical="top"/>
    </xf>
    <xf numFmtId="0" fontId="15" fillId="0" borderId="34" xfId="0" applyFont="1" applyBorder="1" applyAlignment="1">
      <alignment vertical="top"/>
    </xf>
    <xf numFmtId="0" fontId="1" fillId="0" borderId="9" xfId="0" applyFont="1" applyBorder="1" applyAlignment="1">
      <alignment horizontal="justify" vertical="center"/>
    </xf>
    <xf numFmtId="0" fontId="15" fillId="0" borderId="6" xfId="0" applyFont="1" applyBorder="1" applyAlignment="1">
      <alignment vertical="center"/>
    </xf>
    <xf numFmtId="0" fontId="1" fillId="0" borderId="0" xfId="0" applyFont="1" applyBorder="1" applyAlignment="1">
      <alignment horizontal="justify" vertical="center"/>
    </xf>
    <xf numFmtId="0" fontId="10" fillId="0" borderId="0" xfId="0" applyFont="1" applyBorder="1">
      <alignment vertical="center"/>
    </xf>
    <xf numFmtId="0" fontId="7" fillId="0" borderId="17" xfId="0" applyFont="1" applyBorder="1" applyAlignment="1">
      <alignment horizontal="justify" vertical="center" wrapText="1"/>
    </xf>
    <xf numFmtId="0" fontId="11" fillId="2" borderId="14" xfId="0" applyFont="1" applyFill="1" applyBorder="1" applyAlignment="1">
      <alignment vertical="center" wrapText="1"/>
    </xf>
    <xf numFmtId="0" fontId="11" fillId="0" borderId="17" xfId="0" applyFont="1" applyBorder="1" applyAlignment="1">
      <alignment horizontal="justify" vertical="center" wrapText="1"/>
    </xf>
    <xf numFmtId="0" fontId="11" fillId="0" borderId="0" xfId="0" applyFont="1" applyFill="1" applyBorder="1" applyAlignment="1">
      <alignment vertical="center" wrapText="1"/>
    </xf>
    <xf numFmtId="0" fontId="11" fillId="0" borderId="14" xfId="0" applyFont="1" applyFill="1" applyBorder="1" applyAlignment="1">
      <alignment vertical="center" wrapText="1"/>
    </xf>
    <xf numFmtId="0" fontId="10" fillId="0" borderId="0" xfId="0" applyNumberFormat="1" applyFont="1" applyBorder="1" applyAlignment="1">
      <alignment horizontal="justify" vertical="center" wrapText="1"/>
    </xf>
    <xf numFmtId="0" fontId="11" fillId="0" borderId="38" xfId="0" applyFont="1" applyFill="1" applyBorder="1" applyAlignment="1">
      <alignment vertical="center" wrapText="1"/>
    </xf>
    <xf numFmtId="0" fontId="10" fillId="0" borderId="40" xfId="0" applyFont="1" applyBorder="1" applyAlignment="1">
      <alignment horizontal="justify" vertical="center" wrapText="1"/>
    </xf>
    <xf numFmtId="176" fontId="10" fillId="0" borderId="0" xfId="0" applyNumberFormat="1" applyFont="1" applyBorder="1" applyAlignment="1">
      <alignment horizontal="justify" vertical="center" wrapText="1"/>
    </xf>
    <xf numFmtId="0" fontId="7" fillId="0" borderId="39" xfId="0" applyFont="1" applyBorder="1" applyAlignment="1">
      <alignment horizontal="justify" vertical="center" wrapText="1"/>
    </xf>
    <xf numFmtId="0" fontId="7" fillId="0" borderId="40" xfId="0" applyFont="1" applyBorder="1" applyAlignment="1">
      <alignment horizontal="justify" vertical="center" wrapText="1"/>
    </xf>
    <xf numFmtId="0" fontId="11" fillId="0" borderId="0" xfId="0" applyFont="1" applyBorder="1" applyAlignment="1">
      <alignment horizontal="justify" vertical="center" wrapText="1"/>
    </xf>
    <xf numFmtId="0" fontId="10" fillId="0" borderId="0" xfId="0" applyFont="1" applyBorder="1" applyAlignment="1">
      <alignment vertical="center" wrapText="1"/>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horizontal="left" vertical="top" wrapText="1"/>
    </xf>
    <xf numFmtId="0" fontId="1"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left" vertical="center"/>
    </xf>
    <xf numFmtId="0" fontId="7" fillId="0" borderId="40" xfId="0" applyFont="1" applyFill="1" applyBorder="1" applyAlignment="1">
      <alignment horizontal="justify" vertical="center" wrapText="1"/>
    </xf>
    <xf numFmtId="0" fontId="11" fillId="0" borderId="0" xfId="0" applyFont="1" applyFill="1" applyBorder="1" applyAlignment="1">
      <alignment horizontal="justify" vertical="center" wrapText="1"/>
    </xf>
    <xf numFmtId="0" fontId="11" fillId="4" borderId="42" xfId="0" applyFont="1" applyFill="1" applyBorder="1" applyAlignment="1">
      <alignment vertical="center" wrapText="1"/>
    </xf>
    <xf numFmtId="0" fontId="10" fillId="0" borderId="0" xfId="0" applyFont="1" applyBorder="1" applyAlignment="1">
      <alignment horizontal="justify" vertical="center" wrapText="1"/>
    </xf>
    <xf numFmtId="0" fontId="7" fillId="0" borderId="0" xfId="0" applyFont="1" applyBorder="1" applyAlignment="1">
      <alignment horizontal="justify" vertical="center" wrapText="1"/>
    </xf>
    <xf numFmtId="0" fontId="1" fillId="0" borderId="31" xfId="0" applyFont="1" applyBorder="1" applyAlignment="1">
      <alignment vertical="center"/>
    </xf>
    <xf numFmtId="0" fontId="1" fillId="0" borderId="24" xfId="0" applyFont="1" applyBorder="1" applyAlignment="1">
      <alignment vertical="center"/>
    </xf>
    <xf numFmtId="0" fontId="1" fillId="0" borderId="44" xfId="0" applyFont="1" applyBorder="1" applyAlignment="1">
      <alignment vertical="center"/>
    </xf>
    <xf numFmtId="0" fontId="15" fillId="0" borderId="45" xfId="0" applyFont="1" applyBorder="1" applyAlignment="1">
      <alignment vertical="center"/>
    </xf>
    <xf numFmtId="0" fontId="1" fillId="0" borderId="23" xfId="0" applyFont="1" applyBorder="1" applyAlignment="1">
      <alignment vertical="top"/>
    </xf>
    <xf numFmtId="0" fontId="3" fillId="0" borderId="8" xfId="0" applyFont="1" applyBorder="1" applyAlignment="1">
      <alignment vertical="top"/>
    </xf>
    <xf numFmtId="0" fontId="3" fillId="0" borderId="0" xfId="0" applyFont="1" applyBorder="1" applyAlignment="1">
      <alignment vertical="top"/>
    </xf>
    <xf numFmtId="0" fontId="3" fillId="0" borderId="34" xfId="0" applyFont="1" applyBorder="1" applyAlignment="1">
      <alignment vertical="top"/>
    </xf>
    <xf numFmtId="0" fontId="3" fillId="0" borderId="30" xfId="0" applyFont="1" applyBorder="1" applyAlignment="1">
      <alignment vertical="top"/>
    </xf>
    <xf numFmtId="0" fontId="7" fillId="0" borderId="38" xfId="0" applyFont="1" applyFill="1" applyBorder="1" applyAlignment="1">
      <alignment horizontal="justify" vertical="center" wrapText="1"/>
    </xf>
    <xf numFmtId="0" fontId="0" fillId="0" borderId="0" xfId="0" applyFill="1" applyBorder="1">
      <alignment vertical="center"/>
    </xf>
    <xf numFmtId="0" fontId="7" fillId="0" borderId="0" xfId="0" applyFont="1" applyFill="1" applyBorder="1">
      <alignment vertical="center"/>
    </xf>
    <xf numFmtId="0" fontId="7" fillId="0" borderId="40" xfId="0" applyFont="1" applyFill="1" applyBorder="1" applyAlignment="1">
      <alignment vertical="center" wrapText="1"/>
    </xf>
    <xf numFmtId="0" fontId="0" fillId="0" borderId="0" xfId="0" applyBorder="1" applyAlignment="1">
      <alignment vertical="center"/>
    </xf>
    <xf numFmtId="0" fontId="15" fillId="0" borderId="4" xfId="0" applyFont="1" applyBorder="1" applyAlignment="1">
      <alignment vertical="center"/>
    </xf>
    <xf numFmtId="0" fontId="15" fillId="0" borderId="5" xfId="0" applyFont="1" applyBorder="1" applyAlignment="1">
      <alignment vertical="center"/>
    </xf>
    <xf numFmtId="0" fontId="1" fillId="0" borderId="8" xfId="0" applyFont="1" applyBorder="1" applyAlignment="1">
      <alignment horizontal="justify" vertical="center"/>
    </xf>
    <xf numFmtId="0" fontId="15" fillId="0" borderId="3" xfId="0" applyFont="1" applyBorder="1" applyAlignment="1">
      <alignment vertical="center"/>
    </xf>
    <xf numFmtId="0" fontId="15" fillId="0" borderId="2" xfId="0" applyFont="1" applyBorder="1" applyAlignment="1">
      <alignment vertical="center"/>
    </xf>
    <xf numFmtId="0" fontId="7" fillId="0" borderId="0" xfId="0" applyFont="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1" fillId="0" borderId="8" xfId="0" applyFont="1" applyBorder="1" applyAlignment="1">
      <alignment vertical="top" wrapText="1"/>
    </xf>
    <xf numFmtId="0" fontId="7" fillId="0" borderId="0" xfId="0" applyFont="1" applyBorder="1" applyAlignment="1">
      <alignment vertical="center" wrapText="1"/>
    </xf>
    <xf numFmtId="0" fontId="7" fillId="0" borderId="0" xfId="0" applyFont="1" applyBorder="1" applyAlignment="1">
      <alignment vertical="top" wrapText="1"/>
    </xf>
    <xf numFmtId="0" fontId="1" fillId="0" borderId="0" xfId="0" applyFont="1" applyAlignment="1">
      <alignment vertical="top" wrapText="1"/>
    </xf>
    <xf numFmtId="0" fontId="1" fillId="0" borderId="0" xfId="0" applyFont="1" applyBorder="1" applyAlignment="1">
      <alignment vertical="top" wrapText="1"/>
    </xf>
    <xf numFmtId="0" fontId="1" fillId="0" borderId="0" xfId="0" applyFont="1" applyBorder="1" applyAlignment="1">
      <alignment vertical="center"/>
    </xf>
    <xf numFmtId="0" fontId="1" fillId="0" borderId="3" xfId="0" applyFont="1" applyBorder="1" applyAlignment="1">
      <alignment vertical="center"/>
    </xf>
    <xf numFmtId="0" fontId="1" fillId="0" borderId="0" xfId="0" applyFont="1" applyAlignment="1">
      <alignment vertical="center" wrapText="1"/>
    </xf>
    <xf numFmtId="0" fontId="1" fillId="0" borderId="0" xfId="0" applyFont="1" applyBorder="1" applyAlignment="1">
      <alignment horizontal="center" vertical="center" wrapText="1"/>
    </xf>
    <xf numFmtId="0" fontId="0" fillId="0" borderId="8" xfId="0" applyBorder="1" applyAlignment="1">
      <alignment vertical="center"/>
    </xf>
    <xf numFmtId="0" fontId="3" fillId="0" borderId="0" xfId="0" applyFont="1" applyBorder="1" applyAlignment="1">
      <alignment horizontal="right" vertical="center"/>
    </xf>
    <xf numFmtId="0" fontId="17" fillId="0" borderId="0" xfId="0" applyFont="1" applyBorder="1" applyAlignment="1">
      <alignment vertical="top" wrapText="1"/>
    </xf>
    <xf numFmtId="0" fontId="1" fillId="0" borderId="4" xfId="0" applyFont="1" applyBorder="1" applyAlignment="1">
      <alignment horizontal="right" vertical="center" wrapText="1"/>
    </xf>
    <xf numFmtId="0" fontId="1" fillId="0" borderId="0" xfId="0" applyFont="1" applyAlignment="1">
      <alignment horizontal="right" vertical="center" wrapText="1"/>
    </xf>
    <xf numFmtId="0" fontId="20" fillId="0" borderId="38" xfId="0" applyFont="1" applyBorder="1" applyAlignment="1">
      <alignment horizontal="center" vertical="center"/>
    </xf>
    <xf numFmtId="0" fontId="3" fillId="0" borderId="14" xfId="0" applyFont="1" applyBorder="1" applyAlignment="1">
      <alignment horizontal="center" vertical="center"/>
    </xf>
    <xf numFmtId="0" fontId="3" fillId="0" borderId="32" xfId="0" applyFont="1" applyBorder="1" applyAlignment="1">
      <alignment horizontal="center" vertical="center"/>
    </xf>
    <xf numFmtId="0" fontId="3" fillId="0" borderId="51"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21" fillId="5" borderId="11" xfId="0" applyFont="1" applyFill="1" applyBorder="1" applyAlignment="1">
      <alignment horizontal="right" vertical="center"/>
    </xf>
    <xf numFmtId="0" fontId="1" fillId="0" borderId="0" xfId="0" applyFont="1" applyBorder="1" applyAlignment="1">
      <alignment horizontal="left" vertical="top" wrapText="1"/>
    </xf>
    <xf numFmtId="0" fontId="3" fillId="0" borderId="8" xfId="0" applyFont="1" applyBorder="1" applyAlignment="1">
      <alignment horizontal="right" vertical="center"/>
    </xf>
    <xf numFmtId="0" fontId="3" fillId="0" borderId="9" xfId="0" applyFont="1" applyBorder="1" applyAlignment="1">
      <alignment horizontal="right" vertical="center"/>
    </xf>
    <xf numFmtId="0" fontId="20" fillId="0" borderId="31" xfId="0" applyFont="1" applyBorder="1" applyAlignment="1">
      <alignment vertical="center"/>
    </xf>
    <xf numFmtId="0" fontId="3" fillId="0" borderId="25" xfId="0" applyFont="1" applyBorder="1" applyAlignment="1">
      <alignment vertical="center"/>
    </xf>
    <xf numFmtId="0" fontId="1" fillId="0" borderId="8" xfId="0" applyFont="1" applyBorder="1" applyAlignment="1">
      <alignment vertical="center" wrapText="1"/>
    </xf>
    <xf numFmtId="0" fontId="1" fillId="0" borderId="8" xfId="0" applyFont="1" applyBorder="1" applyAlignment="1">
      <alignment vertical="top"/>
    </xf>
    <xf numFmtId="0" fontId="1" fillId="0" borderId="0" xfId="0" applyFont="1" applyAlignment="1">
      <alignment vertical="center" wrapText="1"/>
    </xf>
    <xf numFmtId="0" fontId="1" fillId="0" borderId="0" xfId="0" applyFont="1" applyAlignment="1">
      <alignment vertical="top" wrapText="1"/>
    </xf>
    <xf numFmtId="0" fontId="10" fillId="0" borderId="0" xfId="0" applyFont="1" applyFill="1" applyBorder="1" applyAlignment="1">
      <alignment vertical="center"/>
    </xf>
    <xf numFmtId="177" fontId="10" fillId="0" borderId="0" xfId="0" applyNumberFormat="1" applyFont="1" applyFill="1" applyBorder="1" applyAlignment="1">
      <alignment horizontal="right" vertical="center" wrapText="1"/>
    </xf>
    <xf numFmtId="177" fontId="10" fillId="0" borderId="0" xfId="0" applyNumberFormat="1" applyFont="1" applyFill="1" applyBorder="1" applyAlignment="1">
      <alignment vertical="center" wrapText="1"/>
    </xf>
    <xf numFmtId="0" fontId="1" fillId="0" borderId="0" xfId="0" applyFont="1" applyAlignment="1">
      <alignment vertical="center" wrapText="1"/>
    </xf>
    <xf numFmtId="0" fontId="1" fillId="0" borderId="0" xfId="0" applyFont="1" applyAlignment="1">
      <alignment vertical="top" wrapText="1"/>
    </xf>
    <xf numFmtId="0" fontId="7" fillId="0" borderId="0" xfId="0" applyFont="1" applyBorder="1" applyAlignment="1">
      <alignment vertical="center" wrapText="1"/>
    </xf>
    <xf numFmtId="0" fontId="7" fillId="0" borderId="40" xfId="0" applyFont="1" applyBorder="1" applyAlignment="1">
      <alignment vertical="center" wrapText="1"/>
    </xf>
    <xf numFmtId="0" fontId="7" fillId="0" borderId="0" xfId="0" applyFont="1" applyFill="1" applyBorder="1" applyAlignment="1">
      <alignment vertical="center" wrapText="1"/>
    </xf>
    <xf numFmtId="0" fontId="7" fillId="0" borderId="40" xfId="0" applyFont="1" applyBorder="1" applyAlignment="1">
      <alignment vertical="top" wrapText="1"/>
    </xf>
    <xf numFmtId="0" fontId="7" fillId="0" borderId="0" xfId="0" applyFont="1" applyBorder="1" applyAlignment="1">
      <alignment vertical="top" wrapText="1"/>
    </xf>
    <xf numFmtId="0" fontId="10" fillId="0" borderId="0" xfId="0" applyFont="1" applyFill="1" applyBorder="1" applyAlignment="1">
      <alignment horizontal="right" vertical="center" wrapText="1"/>
    </xf>
    <xf numFmtId="0" fontId="11" fillId="2" borderId="20" xfId="0" applyFont="1" applyFill="1" applyBorder="1" applyAlignment="1">
      <alignment vertical="center" wrapText="1"/>
    </xf>
    <xf numFmtId="0" fontId="10" fillId="0" borderId="0" xfId="0" applyFont="1" applyFill="1" applyBorder="1" applyAlignment="1">
      <alignment vertical="center" wrapText="1"/>
    </xf>
    <xf numFmtId="0" fontId="7" fillId="0" borderId="3" xfId="0" applyFont="1" applyBorder="1" applyAlignment="1">
      <alignment vertical="center" wrapText="1"/>
    </xf>
    <xf numFmtId="0" fontId="10" fillId="0" borderId="40" xfId="0" applyFont="1" applyBorder="1" applyAlignment="1">
      <alignment vertical="center" wrapText="1"/>
    </xf>
    <xf numFmtId="0" fontId="10" fillId="0" borderId="3" xfId="0" applyFont="1" applyBorder="1" applyAlignment="1">
      <alignment vertical="center" wrapText="1"/>
    </xf>
    <xf numFmtId="0" fontId="1" fillId="0" borderId="0" xfId="0" applyFont="1" applyAlignment="1">
      <alignment vertical="top" wrapText="1"/>
    </xf>
    <xf numFmtId="0" fontId="1" fillId="0" borderId="0" xfId="0" applyFont="1" applyAlignment="1">
      <alignment vertical="center" wrapText="1"/>
    </xf>
    <xf numFmtId="0" fontId="22" fillId="0" borderId="0" xfId="0" applyFont="1" applyBorder="1">
      <alignment vertical="center"/>
    </xf>
    <xf numFmtId="0" fontId="2" fillId="0" borderId="0" xfId="0" applyFont="1" applyBorder="1">
      <alignment vertical="center"/>
    </xf>
    <xf numFmtId="0" fontId="23" fillId="0" borderId="0" xfId="0" applyFont="1" applyFill="1" applyBorder="1" applyAlignment="1">
      <alignment horizontal="right" vertical="center"/>
    </xf>
    <xf numFmtId="0" fontId="24" fillId="0" borderId="0" xfId="0" applyFont="1" applyBorder="1" applyAlignment="1">
      <alignment horizontal="right" vertical="center" wrapText="1"/>
    </xf>
    <xf numFmtId="0" fontId="26" fillId="0" borderId="0" xfId="0" applyFont="1" applyAlignment="1">
      <alignment vertical="center"/>
    </xf>
    <xf numFmtId="0" fontId="10" fillId="0" borderId="0" xfId="0" applyFont="1" applyBorder="1" applyAlignment="1">
      <alignment vertical="center" shrinkToFit="1"/>
    </xf>
    <xf numFmtId="0" fontId="7" fillId="0" borderId="39" xfId="0" applyFont="1" applyBorder="1" applyAlignment="1">
      <alignment vertical="center" wrapText="1"/>
    </xf>
    <xf numFmtId="0" fontId="7" fillId="0" borderId="17" xfId="0" applyFont="1" applyBorder="1" applyAlignment="1">
      <alignment vertical="center" wrapText="1"/>
    </xf>
    <xf numFmtId="0" fontId="11" fillId="0" borderId="17" xfId="0" applyFont="1" applyFill="1" applyBorder="1" applyAlignment="1">
      <alignment vertical="center" wrapText="1"/>
    </xf>
    <xf numFmtId="0" fontId="7" fillId="0" borderId="0" xfId="0" applyFont="1" applyBorder="1" applyAlignment="1">
      <alignment vertical="center" shrinkToFit="1"/>
    </xf>
    <xf numFmtId="0" fontId="7" fillId="0" borderId="21" xfId="0" applyFont="1" applyBorder="1" applyAlignment="1">
      <alignment horizontal="center" vertical="center" shrinkToFit="1"/>
    </xf>
    <xf numFmtId="0" fontId="11" fillId="2" borderId="15" xfId="0" applyFont="1" applyFill="1" applyBorder="1" applyAlignment="1">
      <alignment vertical="center" shrinkToFit="1"/>
    </xf>
    <xf numFmtId="0" fontId="11" fillId="0" borderId="15" xfId="0" applyFont="1" applyFill="1" applyBorder="1" applyAlignment="1">
      <alignment vertical="center" shrinkToFit="1"/>
    </xf>
    <xf numFmtId="176" fontId="10" fillId="0" borderId="16" xfId="0" applyNumberFormat="1" applyFont="1" applyBorder="1" applyAlignment="1">
      <alignment horizontal="justify" vertical="center" shrinkToFit="1"/>
    </xf>
    <xf numFmtId="0" fontId="7" fillId="0" borderId="16" xfId="0" applyFont="1" applyBorder="1" applyAlignment="1">
      <alignment horizontal="justify" vertical="center" shrinkToFit="1"/>
    </xf>
    <xf numFmtId="0" fontId="7" fillId="0" borderId="18" xfId="0" applyFont="1" applyBorder="1" applyAlignment="1">
      <alignment horizontal="justify" vertical="center" shrinkToFit="1"/>
    </xf>
    <xf numFmtId="0" fontId="11" fillId="2" borderId="21" xfId="0" applyFont="1" applyFill="1" applyBorder="1" applyAlignment="1">
      <alignment vertical="center" shrinkToFit="1"/>
    </xf>
    <xf numFmtId="0" fontId="11" fillId="4" borderId="43" xfId="0" applyFont="1" applyFill="1" applyBorder="1" applyAlignment="1">
      <alignment vertical="center" shrinkToFit="1"/>
    </xf>
    <xf numFmtId="0" fontId="11" fillId="0" borderId="16" xfId="0" applyFont="1" applyFill="1" applyBorder="1" applyAlignment="1">
      <alignment vertical="center" shrinkToFit="1"/>
    </xf>
    <xf numFmtId="0" fontId="7" fillId="0" borderId="16" xfId="0" applyFont="1" applyFill="1" applyBorder="1" applyAlignment="1">
      <alignment horizontal="justify" vertical="center" shrinkToFit="1"/>
    </xf>
    <xf numFmtId="0" fontId="16" fillId="0" borderId="16" xfId="1" applyBorder="1" applyAlignment="1">
      <alignment horizontal="justify" vertical="center" shrinkToFit="1"/>
    </xf>
    <xf numFmtId="0" fontId="10" fillId="0" borderId="16" xfId="0" applyFont="1" applyFill="1" applyBorder="1" applyAlignment="1">
      <alignment vertical="center" shrinkToFit="1"/>
    </xf>
    <xf numFmtId="3" fontId="7" fillId="0" borderId="16" xfId="0" applyNumberFormat="1" applyFont="1" applyBorder="1" applyAlignment="1">
      <alignment horizontal="justify" vertical="center" shrinkToFit="1"/>
    </xf>
    <xf numFmtId="0" fontId="10" fillId="0" borderId="16" xfId="0" applyFont="1" applyBorder="1" applyAlignment="1">
      <alignment horizontal="justify" vertical="center" shrinkToFit="1"/>
    </xf>
    <xf numFmtId="0" fontId="10" fillId="4" borderId="42" xfId="0" applyFont="1" applyFill="1" applyBorder="1" applyAlignment="1">
      <alignment vertical="center" wrapText="1"/>
    </xf>
    <xf numFmtId="0" fontId="7" fillId="4" borderId="43" xfId="0" applyFont="1" applyFill="1" applyBorder="1" applyAlignment="1">
      <alignment horizontal="justify" vertical="center" shrinkToFit="1"/>
    </xf>
    <xf numFmtId="0" fontId="7" fillId="4" borderId="42" xfId="0" applyFont="1" applyFill="1" applyBorder="1">
      <alignment vertical="center"/>
    </xf>
    <xf numFmtId="0" fontId="7" fillId="4" borderId="43" xfId="0" applyFont="1" applyFill="1" applyBorder="1" applyAlignment="1">
      <alignment vertical="center" shrinkToFit="1"/>
    </xf>
    <xf numFmtId="0" fontId="10" fillId="4" borderId="42" xfId="0" applyFont="1" applyFill="1" applyBorder="1" applyAlignment="1">
      <alignment horizontal="justify" vertical="center" wrapText="1"/>
    </xf>
    <xf numFmtId="0" fontId="10" fillId="4" borderId="43" xfId="0" applyFont="1" applyFill="1" applyBorder="1" applyAlignment="1">
      <alignment horizontal="justify" vertical="center" shrinkToFit="1"/>
    </xf>
    <xf numFmtId="0" fontId="7" fillId="0" borderId="0" xfId="0" applyFont="1" applyFill="1" applyBorder="1" applyAlignment="1">
      <alignment horizontal="justify" vertical="center" wrapText="1"/>
    </xf>
    <xf numFmtId="0" fontId="7" fillId="0" borderId="17" xfId="0" applyFont="1" applyFill="1" applyBorder="1" applyAlignment="1">
      <alignment horizontal="justify" vertical="center" wrapText="1"/>
    </xf>
    <xf numFmtId="0" fontId="10" fillId="3" borderId="37" xfId="0" applyNumberFormat="1" applyFont="1" applyFill="1" applyBorder="1" applyAlignment="1" applyProtection="1">
      <alignment horizontal="justify" vertical="center" wrapText="1"/>
      <protection locked="0"/>
    </xf>
    <xf numFmtId="177" fontId="10" fillId="3" borderId="37" xfId="0" applyNumberFormat="1" applyFont="1" applyFill="1" applyBorder="1" applyAlignment="1" applyProtection="1">
      <alignment vertical="center" wrapText="1"/>
      <protection locked="0"/>
    </xf>
    <xf numFmtId="178" fontId="10" fillId="3" borderId="37" xfId="0" applyNumberFormat="1" applyFont="1" applyFill="1" applyBorder="1" applyAlignment="1" applyProtection="1">
      <alignment vertical="center" wrapText="1"/>
      <protection locked="0"/>
    </xf>
    <xf numFmtId="0" fontId="0" fillId="3" borderId="37" xfId="0" applyFill="1" applyBorder="1" applyAlignment="1" applyProtection="1">
      <alignment horizontal="center" vertical="center"/>
      <protection locked="0"/>
    </xf>
    <xf numFmtId="0" fontId="15" fillId="6" borderId="19" xfId="0" applyFont="1" applyFill="1" applyBorder="1" applyAlignment="1">
      <alignment vertical="center"/>
    </xf>
    <xf numFmtId="0" fontId="15" fillId="6" borderId="21" xfId="0" applyFont="1" applyFill="1" applyBorder="1" applyAlignment="1">
      <alignment vertical="center"/>
    </xf>
    <xf numFmtId="0" fontId="0" fillId="6" borderId="19" xfId="0" applyFill="1" applyBorder="1" applyAlignment="1">
      <alignment vertical="center"/>
    </xf>
    <xf numFmtId="0" fontId="0" fillId="6" borderId="21" xfId="0" applyFill="1" applyBorder="1" applyAlignment="1">
      <alignment vertical="center"/>
    </xf>
    <xf numFmtId="0" fontId="15" fillId="6" borderId="20" xfId="0" applyFont="1" applyFill="1" applyBorder="1" applyAlignment="1">
      <alignment vertical="center"/>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7" fillId="0" borderId="3" xfId="0" applyFont="1" applyBorder="1" applyAlignment="1">
      <alignment vertical="center" shrinkToFit="1"/>
    </xf>
    <xf numFmtId="0" fontId="1" fillId="0" borderId="0" xfId="0" applyFont="1" applyBorder="1" applyAlignment="1">
      <alignment vertical="center"/>
    </xf>
    <xf numFmtId="0" fontId="1" fillId="0" borderId="3" xfId="0" applyFont="1" applyBorder="1" applyAlignment="1">
      <alignment vertical="center"/>
    </xf>
    <xf numFmtId="0" fontId="7" fillId="0" borderId="0" xfId="0" applyFont="1" applyBorder="1" applyAlignment="1">
      <alignment vertical="center" wrapText="1"/>
    </xf>
    <xf numFmtId="0" fontId="7" fillId="0" borderId="0" xfId="0" applyFont="1" applyAlignment="1">
      <alignment vertical="center" wrapText="1"/>
    </xf>
    <xf numFmtId="0" fontId="11" fillId="2" borderId="20" xfId="0" applyFont="1" applyFill="1" applyBorder="1" applyAlignment="1">
      <alignment vertical="center" wrapText="1"/>
    </xf>
    <xf numFmtId="0" fontId="1" fillId="0" borderId="0" xfId="0" applyFont="1" applyBorder="1" applyAlignment="1">
      <alignment vertical="center" wrapText="1"/>
    </xf>
    <xf numFmtId="0" fontId="0" fillId="3" borderId="37" xfId="0" applyFill="1" applyBorder="1" applyProtection="1">
      <alignment vertical="center"/>
      <protection locked="0"/>
    </xf>
    <xf numFmtId="0" fontId="7" fillId="0" borderId="0" xfId="0" applyFont="1" applyBorder="1" applyAlignment="1">
      <alignment vertical="center" wrapText="1"/>
    </xf>
    <xf numFmtId="0" fontId="7" fillId="0" borderId="3" xfId="0" applyFont="1" applyBorder="1" applyAlignment="1">
      <alignment vertical="center" wrapText="1"/>
    </xf>
    <xf numFmtId="0" fontId="17" fillId="0" borderId="0" xfId="0" applyFont="1" applyBorder="1" applyAlignment="1">
      <alignment horizontal="left" vertical="top" wrapText="1"/>
    </xf>
    <xf numFmtId="0" fontId="17" fillId="0" borderId="3" xfId="0" applyFont="1" applyBorder="1" applyAlignment="1">
      <alignment horizontal="left" vertical="top" wrapText="1"/>
    </xf>
    <xf numFmtId="0" fontId="20" fillId="0" borderId="3" xfId="0" applyFont="1" applyBorder="1" applyAlignment="1">
      <alignment horizontal="left" vertical="top" wrapText="1"/>
    </xf>
    <xf numFmtId="0" fontId="20" fillId="0" borderId="0" xfId="0" applyFont="1" applyBorder="1" applyAlignment="1">
      <alignment vertical="top" wrapText="1"/>
    </xf>
    <xf numFmtId="0" fontId="20" fillId="0" borderId="3" xfId="0" applyFont="1" applyBorder="1" applyAlignment="1">
      <alignment vertical="top" wrapText="1"/>
    </xf>
    <xf numFmtId="0" fontId="20" fillId="0" borderId="0" xfId="0" applyFont="1" applyAlignment="1">
      <alignment horizontal="left" vertical="top" wrapText="1"/>
    </xf>
    <xf numFmtId="0" fontId="7" fillId="0" borderId="0" xfId="0" applyFont="1" applyAlignment="1">
      <alignment vertical="center"/>
    </xf>
    <xf numFmtId="0" fontId="28" fillId="0" borderId="16" xfId="0" applyFont="1" applyBorder="1" applyAlignment="1">
      <alignment horizontal="justify" vertical="center" shrinkToFit="1"/>
    </xf>
    <xf numFmtId="0" fontId="7" fillId="0" borderId="0" xfId="0" applyFont="1" applyBorder="1" applyAlignment="1">
      <alignment horizontal="left" vertical="center" wrapText="1"/>
    </xf>
    <xf numFmtId="0" fontId="10" fillId="3" borderId="41" xfId="0" applyFont="1" applyFill="1" applyBorder="1" applyAlignment="1" applyProtection="1">
      <alignment vertical="center" wrapText="1"/>
      <protection locked="0"/>
    </xf>
    <xf numFmtId="0" fontId="10" fillId="3" borderId="7" xfId="0" applyFont="1" applyFill="1" applyBorder="1" applyAlignment="1" applyProtection="1">
      <alignment vertical="center" wrapText="1"/>
      <protection locked="0"/>
    </xf>
    <xf numFmtId="0" fontId="10" fillId="3" borderId="1" xfId="0" applyFont="1" applyFill="1" applyBorder="1" applyAlignment="1" applyProtection="1">
      <alignment vertical="center" wrapText="1"/>
      <protection locked="0"/>
    </xf>
    <xf numFmtId="0" fontId="7" fillId="3" borderId="10" xfId="0" applyFont="1" applyFill="1" applyBorder="1" applyAlignment="1" applyProtection="1">
      <alignment vertical="top"/>
      <protection locked="0"/>
    </xf>
    <xf numFmtId="0" fontId="7" fillId="3" borderId="4" xfId="0" applyFont="1" applyFill="1" applyBorder="1" applyAlignment="1" applyProtection="1">
      <alignment vertical="top"/>
      <protection locked="0"/>
    </xf>
    <xf numFmtId="0" fontId="7" fillId="3" borderId="5" xfId="0" applyFont="1" applyFill="1" applyBorder="1" applyAlignment="1" applyProtection="1">
      <alignment vertical="top"/>
      <protection locked="0"/>
    </xf>
    <xf numFmtId="0" fontId="7" fillId="3" borderId="9" xfId="0" applyFont="1" applyFill="1" applyBorder="1" applyAlignment="1" applyProtection="1">
      <alignment vertical="top"/>
      <protection locked="0"/>
    </xf>
    <xf numFmtId="0" fontId="7" fillId="3" borderId="6" xfId="0" applyFont="1" applyFill="1" applyBorder="1" applyAlignment="1" applyProtection="1">
      <alignment vertical="top"/>
      <protection locked="0"/>
    </xf>
    <xf numFmtId="0" fontId="7" fillId="3" borderId="2" xfId="0" applyFont="1" applyFill="1" applyBorder="1" applyAlignment="1" applyProtection="1">
      <alignment vertical="top"/>
      <protection locked="0"/>
    </xf>
    <xf numFmtId="177" fontId="10" fillId="3" borderId="41" xfId="0" applyNumberFormat="1" applyFont="1" applyFill="1" applyBorder="1" applyAlignment="1" applyProtection="1">
      <alignment horizontal="right" vertical="center" wrapText="1"/>
      <protection locked="0"/>
    </xf>
    <xf numFmtId="177" fontId="10" fillId="3" borderId="1" xfId="0" applyNumberFormat="1" applyFont="1" applyFill="1" applyBorder="1" applyAlignment="1" applyProtection="1">
      <alignment horizontal="right" vertical="center" wrapText="1"/>
      <protection locked="0"/>
    </xf>
    <xf numFmtId="0" fontId="10" fillId="0" borderId="0" xfId="0" applyFont="1" applyFill="1" applyBorder="1" applyAlignment="1">
      <alignment horizontal="right" vertical="center" shrinkToFit="1"/>
    </xf>
    <xf numFmtId="0" fontId="10" fillId="4" borderId="59" xfId="0" applyFont="1" applyFill="1" applyBorder="1" applyAlignment="1">
      <alignment vertical="center" wrapText="1"/>
    </xf>
    <xf numFmtId="0" fontId="10" fillId="4" borderId="42" xfId="0" applyFont="1" applyFill="1" applyBorder="1" applyAlignment="1">
      <alignment vertical="center" wrapText="1"/>
    </xf>
    <xf numFmtId="0" fontId="0" fillId="3" borderId="41" xfId="0" applyFill="1" applyBorder="1" applyProtection="1">
      <alignment vertical="center"/>
      <protection locked="0"/>
    </xf>
    <xf numFmtId="0" fontId="0" fillId="3" borderId="7" xfId="0" applyFill="1" applyBorder="1" applyProtection="1">
      <alignment vertical="center"/>
      <protection locked="0"/>
    </xf>
    <xf numFmtId="0" fontId="0" fillId="3" borderId="1" xfId="0" applyFill="1" applyBorder="1" applyProtection="1">
      <alignment vertical="center"/>
      <protection locked="0"/>
    </xf>
    <xf numFmtId="0" fontId="10" fillId="0" borderId="0" xfId="0" applyFont="1" applyFill="1" applyBorder="1" applyAlignment="1" applyProtection="1">
      <alignment vertical="center" wrapText="1"/>
      <protection locked="0"/>
    </xf>
    <xf numFmtId="0" fontId="11" fillId="2" borderId="19" xfId="0" applyFont="1" applyFill="1" applyBorder="1" applyAlignment="1">
      <alignment vertical="center" wrapText="1"/>
    </xf>
    <xf numFmtId="0" fontId="11" fillId="2" borderId="20" xfId="0" applyFont="1" applyFill="1" applyBorder="1" applyAlignment="1">
      <alignment vertical="center" wrapText="1"/>
    </xf>
    <xf numFmtId="179" fontId="10" fillId="3" borderId="41" xfId="0" applyNumberFormat="1" applyFont="1" applyFill="1" applyBorder="1" applyAlignment="1" applyProtection="1">
      <alignment vertical="center" wrapText="1"/>
      <protection locked="0"/>
    </xf>
    <xf numFmtId="179" fontId="10" fillId="3" borderId="1" xfId="0" applyNumberFormat="1" applyFont="1" applyFill="1" applyBorder="1" applyAlignment="1" applyProtection="1">
      <alignment vertical="center" wrapText="1"/>
      <protection locked="0"/>
    </xf>
    <xf numFmtId="0" fontId="7" fillId="4" borderId="59" xfId="0" applyFont="1" applyFill="1" applyBorder="1" applyAlignment="1">
      <alignment vertical="center" wrapText="1"/>
    </xf>
    <xf numFmtId="0" fontId="7" fillId="4" borderId="42" xfId="0" applyFont="1" applyFill="1" applyBorder="1" applyAlignment="1">
      <alignment vertical="center" wrapText="1"/>
    </xf>
    <xf numFmtId="0" fontId="7" fillId="0" borderId="0" xfId="0" applyFont="1" applyBorder="1" applyAlignment="1">
      <alignment vertical="center" wrapText="1"/>
    </xf>
    <xf numFmtId="0" fontId="7" fillId="0" borderId="0" xfId="0" applyFont="1" applyBorder="1" applyAlignment="1">
      <alignment vertical="center"/>
    </xf>
    <xf numFmtId="177" fontId="10" fillId="3" borderId="41" xfId="0" applyNumberFormat="1" applyFont="1" applyFill="1" applyBorder="1" applyAlignment="1" applyProtection="1">
      <alignment horizontal="center" vertical="center" wrapText="1"/>
      <protection locked="0"/>
    </xf>
    <xf numFmtId="177" fontId="10" fillId="3" borderId="7" xfId="0" applyNumberFormat="1" applyFont="1" applyFill="1" applyBorder="1" applyAlignment="1" applyProtection="1">
      <alignment horizontal="center" vertical="center" wrapText="1"/>
      <protection locked="0"/>
    </xf>
    <xf numFmtId="177" fontId="10" fillId="3" borderId="1" xfId="0" applyNumberFormat="1" applyFont="1" applyFill="1" applyBorder="1" applyAlignment="1" applyProtection="1">
      <alignment horizontal="center" vertical="center" wrapText="1"/>
      <protection locked="0"/>
    </xf>
    <xf numFmtId="0" fontId="7" fillId="0" borderId="0" xfId="0" applyFont="1" applyAlignment="1">
      <alignment vertical="center" wrapText="1"/>
    </xf>
    <xf numFmtId="0" fontId="11" fillId="2" borderId="21" xfId="0" applyFont="1" applyFill="1" applyBorder="1" applyAlignment="1">
      <alignment vertical="center" wrapText="1"/>
    </xf>
    <xf numFmtId="0" fontId="10" fillId="3" borderId="10" xfId="0" applyFont="1" applyFill="1" applyBorder="1" applyAlignment="1" applyProtection="1">
      <alignment vertical="top" wrapText="1"/>
      <protection locked="0"/>
    </xf>
    <xf numFmtId="0" fontId="10" fillId="3" borderId="4" xfId="0" applyFont="1" applyFill="1" applyBorder="1" applyAlignment="1" applyProtection="1">
      <alignment vertical="top" wrapText="1"/>
      <protection locked="0"/>
    </xf>
    <xf numFmtId="0" fontId="10" fillId="3" borderId="5"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2" xfId="0" applyFont="1" applyFill="1" applyBorder="1" applyAlignment="1" applyProtection="1">
      <alignment vertical="top" wrapText="1"/>
      <protection locked="0"/>
    </xf>
    <xf numFmtId="0" fontId="7" fillId="3" borderId="41" xfId="0" applyFont="1" applyFill="1" applyBorder="1" applyAlignment="1" applyProtection="1">
      <alignment vertical="center"/>
      <protection locked="0"/>
    </xf>
    <xf numFmtId="0" fontId="7" fillId="3" borderId="7" xfId="0" applyFont="1" applyFill="1" applyBorder="1" applyAlignment="1" applyProtection="1">
      <alignment vertical="center"/>
      <protection locked="0"/>
    </xf>
    <xf numFmtId="0" fontId="7" fillId="3" borderId="1" xfId="0" applyFont="1" applyFill="1" applyBorder="1" applyAlignment="1" applyProtection="1">
      <alignment vertical="center"/>
      <protection locked="0"/>
    </xf>
    <xf numFmtId="0" fontId="7" fillId="7" borderId="41" xfId="0" applyFont="1" applyFill="1" applyBorder="1" applyAlignment="1">
      <alignment vertical="center" wrapText="1"/>
    </xf>
    <xf numFmtId="0" fontId="7" fillId="7" borderId="7" xfId="0" applyFont="1" applyFill="1" applyBorder="1" applyAlignment="1">
      <alignment vertical="center" wrapText="1"/>
    </xf>
    <xf numFmtId="0" fontId="7" fillId="7" borderId="1" xfId="0" applyFont="1" applyFill="1" applyBorder="1" applyAlignment="1">
      <alignment vertical="center" wrapText="1"/>
    </xf>
    <xf numFmtId="0" fontId="7" fillId="0" borderId="20" xfId="0" applyFont="1" applyBorder="1" applyAlignment="1">
      <alignment horizontal="center" vertical="center" wrapText="1"/>
    </xf>
    <xf numFmtId="0" fontId="7" fillId="0" borderId="19" xfId="0" applyFont="1" applyBorder="1" applyAlignment="1">
      <alignment horizontal="center" vertical="center" wrapText="1"/>
    </xf>
    <xf numFmtId="0" fontId="10" fillId="3" borderId="41" xfId="0" applyFont="1" applyFill="1" applyBorder="1" applyAlignment="1" applyProtection="1">
      <alignment horizontal="right" vertical="center" wrapText="1"/>
      <protection locked="0"/>
    </xf>
    <xf numFmtId="0" fontId="10" fillId="3" borderId="1" xfId="0" applyFont="1" applyFill="1" applyBorder="1" applyAlignment="1" applyProtection="1">
      <alignment horizontal="right" vertical="center" wrapText="1"/>
      <protection locked="0"/>
    </xf>
    <xf numFmtId="0" fontId="10" fillId="3" borderId="41" xfId="0" applyFont="1" applyFill="1" applyBorder="1" applyAlignment="1" applyProtection="1">
      <alignment horizontal="center" vertical="center" wrapText="1"/>
      <protection locked="0"/>
    </xf>
    <xf numFmtId="0" fontId="10" fillId="3" borderId="1" xfId="0" applyFont="1" applyFill="1" applyBorder="1" applyAlignment="1" applyProtection="1">
      <alignment horizontal="center" vertical="center" wrapText="1"/>
      <protection locked="0"/>
    </xf>
    <xf numFmtId="0" fontId="10" fillId="0" borderId="0" xfId="0" applyFont="1" applyFill="1" applyBorder="1" applyAlignment="1">
      <alignment horizontal="center" vertical="center" wrapText="1"/>
    </xf>
    <xf numFmtId="0" fontId="10" fillId="0" borderId="3" xfId="0" applyFont="1" applyFill="1" applyBorder="1" applyAlignment="1">
      <alignment horizontal="center" vertical="center" wrapText="1"/>
    </xf>
    <xf numFmtId="0" fontId="1" fillId="0" borderId="12" xfId="0" applyFont="1" applyBorder="1" applyAlignment="1">
      <alignment vertical="center"/>
    </xf>
    <xf numFmtId="0" fontId="1" fillId="0" borderId="0"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wrapText="1"/>
    </xf>
    <xf numFmtId="0" fontId="1" fillId="0" borderId="0" xfId="0" applyFont="1" applyBorder="1" applyAlignment="1">
      <alignment vertical="center" wrapText="1"/>
    </xf>
    <xf numFmtId="0" fontId="20" fillId="0" borderId="34" xfId="0" applyFont="1" applyBorder="1" applyAlignment="1">
      <alignment horizontal="center" vertical="center"/>
    </xf>
    <xf numFmtId="0" fontId="20" fillId="0" borderId="18" xfId="0" applyFont="1" applyBorder="1" applyAlignment="1">
      <alignment horizontal="center" vertical="center"/>
    </xf>
    <xf numFmtId="0" fontId="20" fillId="0" borderId="39" xfId="0" applyFont="1" applyBorder="1" applyAlignment="1">
      <alignment horizontal="center" vertical="center"/>
    </xf>
    <xf numFmtId="0" fontId="20" fillId="0" borderId="48" xfId="0" applyFont="1" applyBorder="1" applyAlignment="1">
      <alignment horizontal="center" vertical="center"/>
    </xf>
    <xf numFmtId="0" fontId="20" fillId="0" borderId="20" xfId="0" applyFont="1" applyBorder="1" applyAlignment="1">
      <alignment horizontal="center" vertical="center"/>
    </xf>
    <xf numFmtId="0" fontId="20" fillId="0" borderId="21" xfId="0" applyFont="1" applyBorder="1" applyAlignment="1">
      <alignment horizontal="center" vertical="center"/>
    </xf>
    <xf numFmtId="0" fontId="20" fillId="0" borderId="19" xfId="0" applyFont="1" applyBorder="1" applyAlignment="1">
      <alignment horizontal="center" vertical="center"/>
    </xf>
    <xf numFmtId="0" fontId="20" fillId="0" borderId="49" xfId="0" applyFont="1" applyBorder="1" applyAlignment="1">
      <alignment horizontal="center" vertical="center"/>
    </xf>
    <xf numFmtId="0" fontId="3" fillId="0" borderId="21" xfId="0" applyFont="1" applyBorder="1" applyAlignment="1">
      <alignment horizontal="center" vertical="center"/>
    </xf>
    <xf numFmtId="0" fontId="3" fillId="0" borderId="49" xfId="0" applyFont="1" applyBorder="1" applyAlignment="1">
      <alignment horizontal="center" vertical="center"/>
    </xf>
    <xf numFmtId="0" fontId="20" fillId="0" borderId="40" xfId="0" applyFont="1" applyBorder="1" applyAlignment="1">
      <alignment horizontal="center" vertical="center"/>
    </xf>
    <xf numFmtId="0" fontId="20" fillId="0" borderId="0" xfId="0" applyFont="1" applyBorder="1" applyAlignment="1">
      <alignment horizontal="center" vertical="center"/>
    </xf>
    <xf numFmtId="0" fontId="20" fillId="0" borderId="3" xfId="0" applyFont="1" applyBorder="1" applyAlignment="1">
      <alignment horizontal="center" vertical="center"/>
    </xf>
    <xf numFmtId="0" fontId="1" fillId="0" borderId="10" xfId="0" applyFont="1" applyBorder="1" applyAlignment="1">
      <alignment horizontal="left" vertical="top" wrapText="1"/>
    </xf>
    <xf numFmtId="0" fontId="1" fillId="0" borderId="5" xfId="0" applyFont="1" applyBorder="1" applyAlignment="1">
      <alignment horizontal="left" vertical="top" wrapText="1"/>
    </xf>
    <xf numFmtId="0" fontId="1" fillId="0" borderId="34" xfId="0" applyFont="1" applyBorder="1" applyAlignment="1">
      <alignment horizontal="left" vertical="top" wrapText="1"/>
    </xf>
    <xf numFmtId="0" fontId="1" fillId="0" borderId="33" xfId="0" applyFont="1" applyBorder="1" applyAlignment="1">
      <alignment horizontal="left" vertical="top" wrapText="1"/>
    </xf>
    <xf numFmtId="0" fontId="20" fillId="0" borderId="0" xfId="0" applyFont="1" applyAlignment="1">
      <alignment vertical="center"/>
    </xf>
    <xf numFmtId="0" fontId="1" fillId="0" borderId="8" xfId="0" applyFont="1" applyBorder="1" applyAlignment="1">
      <alignment horizontal="center" vertical="center" wrapText="1"/>
    </xf>
    <xf numFmtId="0" fontId="20" fillId="0" borderId="0" xfId="0" applyFont="1" applyBorder="1" applyAlignment="1">
      <alignment horizontal="left" vertical="top" wrapText="1"/>
    </xf>
    <xf numFmtId="0" fontId="20" fillId="0" borderId="3" xfId="0" applyFont="1" applyBorder="1" applyAlignment="1">
      <alignment horizontal="left" vertical="top" wrapText="1"/>
    </xf>
    <xf numFmtId="0" fontId="1" fillId="0" borderId="23" xfId="0" applyFont="1" applyBorder="1" applyAlignment="1">
      <alignment horizontal="left" vertical="top" wrapText="1"/>
    </xf>
    <xf numFmtId="0" fontId="1" fillId="0" borderId="32" xfId="0" applyFont="1" applyBorder="1" applyAlignment="1">
      <alignment horizontal="left" vertical="top" wrapText="1"/>
    </xf>
    <xf numFmtId="0" fontId="1" fillId="0" borderId="8" xfId="0" applyFont="1" applyBorder="1" applyAlignment="1">
      <alignment horizontal="left" vertical="top" wrapText="1"/>
    </xf>
    <xf numFmtId="0" fontId="1" fillId="0" borderId="3" xfId="0" applyFont="1" applyBorder="1" applyAlignment="1">
      <alignment horizontal="left" vertical="top" wrapText="1"/>
    </xf>
    <xf numFmtId="0" fontId="1" fillId="0" borderId="9" xfId="0" applyFont="1" applyBorder="1" applyAlignment="1">
      <alignment horizontal="left" vertical="top" wrapText="1"/>
    </xf>
    <xf numFmtId="0" fontId="1" fillId="0" borderId="2" xfId="0" applyFont="1" applyBorder="1" applyAlignment="1">
      <alignment horizontal="left" vertical="top" wrapText="1"/>
    </xf>
    <xf numFmtId="0" fontId="7" fillId="0" borderId="16" xfId="0" applyFont="1" applyBorder="1" applyAlignment="1">
      <alignment vertical="center" wrapText="1"/>
    </xf>
    <xf numFmtId="0" fontId="7" fillId="0" borderId="13" xfId="0" applyFont="1" applyBorder="1" applyAlignment="1">
      <alignment vertical="center" wrapText="1"/>
    </xf>
    <xf numFmtId="0" fontId="7" fillId="0" borderId="26" xfId="0" applyFont="1" applyBorder="1" applyAlignment="1">
      <alignment vertical="center" wrapText="1"/>
    </xf>
    <xf numFmtId="0" fontId="17" fillId="0" borderId="0" xfId="0" applyFont="1" applyBorder="1" applyAlignment="1">
      <alignment horizontal="left" vertical="top" wrapText="1"/>
    </xf>
    <xf numFmtId="0" fontId="17" fillId="0" borderId="3" xfId="0" applyFont="1" applyBorder="1" applyAlignment="1">
      <alignment horizontal="left" vertical="top" wrapText="1"/>
    </xf>
    <xf numFmtId="0" fontId="20" fillId="0" borderId="6" xfId="0" applyFont="1" applyBorder="1" applyAlignment="1">
      <alignment horizontal="left" vertical="top" wrapText="1"/>
    </xf>
    <xf numFmtId="0" fontId="20" fillId="0" borderId="2" xfId="0" applyFont="1" applyBorder="1" applyAlignment="1">
      <alignment horizontal="left" vertical="top" wrapText="1"/>
    </xf>
    <xf numFmtId="0" fontId="20" fillId="0" borderId="0" xfId="0" applyFont="1" applyAlignment="1">
      <alignment horizontal="left" vertical="top" wrapText="1"/>
    </xf>
    <xf numFmtId="0" fontId="1" fillId="0" borderId="0" xfId="0" applyFont="1" applyBorder="1" applyAlignment="1">
      <alignment horizontal="center" vertical="top" wrapText="1"/>
    </xf>
    <xf numFmtId="0" fontId="1" fillId="0" borderId="0" xfId="0" applyFont="1" applyAlignment="1">
      <alignment vertical="center" wrapText="1"/>
    </xf>
    <xf numFmtId="0" fontId="1" fillId="0" borderId="52" xfId="0" applyFont="1" applyBorder="1" applyAlignment="1">
      <alignment vertical="top" wrapText="1"/>
    </xf>
    <xf numFmtId="0" fontId="1" fillId="0" borderId="58" xfId="0" applyFont="1" applyBorder="1" applyAlignment="1">
      <alignment vertical="top" wrapText="1"/>
    </xf>
    <xf numFmtId="0" fontId="1" fillId="0" borderId="55" xfId="0" applyFont="1" applyBorder="1" applyAlignment="1">
      <alignment vertical="top" wrapText="1"/>
    </xf>
    <xf numFmtId="0" fontId="1" fillId="0" borderId="40" xfId="0" applyFont="1" applyBorder="1" applyAlignment="1">
      <alignment vertical="top" wrapText="1"/>
    </xf>
    <xf numFmtId="0" fontId="1" fillId="0" borderId="56" xfId="0" applyFont="1" applyBorder="1" applyAlignment="1">
      <alignment vertical="top" wrapText="1"/>
    </xf>
    <xf numFmtId="0" fontId="1" fillId="0" borderId="51" xfId="0" applyFont="1" applyBorder="1" applyAlignment="1">
      <alignment vertical="top" wrapText="1"/>
    </xf>
    <xf numFmtId="0" fontId="20" fillId="0" borderId="23" xfId="0" applyFont="1" applyBorder="1" applyAlignment="1">
      <alignment horizontal="center" vertical="center"/>
    </xf>
    <xf numFmtId="0" fontId="20" fillId="0" borderId="15" xfId="0" applyFont="1" applyBorder="1" applyAlignment="1">
      <alignment horizontal="center" vertical="center"/>
    </xf>
    <xf numFmtId="0" fontId="20" fillId="0" borderId="38" xfId="0" applyFont="1" applyBorder="1" applyAlignment="1">
      <alignment horizontal="center" vertical="center"/>
    </xf>
    <xf numFmtId="0" fontId="1" fillId="0" borderId="10" xfId="0" applyFont="1" applyBorder="1" applyAlignment="1">
      <alignment vertical="center"/>
    </xf>
    <xf numFmtId="0" fontId="1" fillId="0" borderId="4" xfId="0" applyFont="1" applyBorder="1" applyAlignment="1">
      <alignment vertical="center"/>
    </xf>
    <xf numFmtId="0" fontId="1" fillId="0" borderId="5" xfId="0" applyFont="1" applyBorder="1" applyAlignment="1">
      <alignment vertical="center"/>
    </xf>
    <xf numFmtId="0" fontId="18" fillId="0" borderId="0" xfId="0" applyFont="1" applyAlignment="1">
      <alignment horizontal="center" vertical="center"/>
    </xf>
    <xf numFmtId="176" fontId="12" fillId="0" borderId="0" xfId="0" applyNumberFormat="1" applyFont="1" applyAlignment="1">
      <alignment horizontal="center" vertical="center"/>
    </xf>
    <xf numFmtId="0" fontId="12" fillId="0" borderId="0" xfId="0" applyFont="1" applyAlignment="1">
      <alignment horizontal="center" vertical="center"/>
    </xf>
    <xf numFmtId="0" fontId="1" fillId="0" borderId="0" xfId="0" applyFont="1" applyAlignment="1">
      <alignment vertical="center"/>
    </xf>
    <xf numFmtId="0" fontId="1" fillId="0" borderId="37" xfId="0" applyFont="1" applyBorder="1" applyAlignment="1">
      <alignment vertical="top" wrapText="1"/>
    </xf>
    <xf numFmtId="0" fontId="1" fillId="0" borderId="37" xfId="0" applyFont="1" applyBorder="1" applyAlignment="1">
      <alignment horizontal="center" vertical="center"/>
    </xf>
    <xf numFmtId="0" fontId="1" fillId="0" borderId="41" xfId="0" applyFont="1" applyBorder="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0" xfId="0" applyFont="1" applyAlignment="1">
      <alignment vertical="top" wrapText="1"/>
    </xf>
    <xf numFmtId="0" fontId="20" fillId="0" borderId="31" xfId="0" applyFont="1" applyBorder="1" applyAlignment="1">
      <alignment horizontal="center" vertical="center"/>
    </xf>
    <xf numFmtId="0" fontId="3" fillId="0" borderId="24" xfId="0" applyFont="1" applyBorder="1" applyAlignment="1">
      <alignment horizontal="center" vertical="center"/>
    </xf>
    <xf numFmtId="0" fontId="3" fillId="0" borderId="36" xfId="0" applyFont="1" applyBorder="1" applyAlignment="1">
      <alignment horizontal="center" vertical="center"/>
    </xf>
    <xf numFmtId="0" fontId="1" fillId="0" borderId="6" xfId="0" applyFont="1" applyBorder="1" applyAlignment="1">
      <alignment vertical="center" wrapText="1"/>
    </xf>
    <xf numFmtId="0" fontId="21" fillId="5" borderId="10" xfId="0" applyFont="1" applyFill="1" applyBorder="1" applyAlignment="1">
      <alignment horizontal="center" vertical="center"/>
    </xf>
    <xf numFmtId="0" fontId="21" fillId="5" borderId="4" xfId="0" applyFont="1" applyFill="1" applyBorder="1" applyAlignment="1">
      <alignment horizontal="center" vertical="center"/>
    </xf>
    <xf numFmtId="0" fontId="20" fillId="0" borderId="9" xfId="0" applyFont="1" applyBorder="1" applyAlignment="1">
      <alignment horizontal="center" vertical="center"/>
    </xf>
    <xf numFmtId="0" fontId="20" fillId="0" borderId="50" xfId="0" applyFont="1" applyBorder="1" applyAlignment="1">
      <alignment horizontal="center" vertical="center"/>
    </xf>
    <xf numFmtId="0" fontId="20" fillId="0" borderId="51" xfId="0" applyFont="1" applyBorder="1" applyAlignment="1">
      <alignment horizontal="center" vertical="center"/>
    </xf>
    <xf numFmtId="0" fontId="1" fillId="0" borderId="0" xfId="0" applyFont="1" applyBorder="1" applyAlignment="1">
      <alignment horizontal="center" vertical="center" wrapText="1"/>
    </xf>
    <xf numFmtId="0" fontId="1" fillId="0" borderId="54" xfId="0" applyFont="1" applyBorder="1" applyAlignment="1">
      <alignment vertical="top" wrapText="1"/>
    </xf>
    <xf numFmtId="0" fontId="1" fillId="0" borderId="26" xfId="0" applyFont="1" applyBorder="1" applyAlignment="1">
      <alignment vertical="top" wrapText="1"/>
    </xf>
    <xf numFmtId="0" fontId="1" fillId="0" borderId="27" xfId="0" applyFont="1" applyBorder="1" applyAlignment="1">
      <alignment vertical="top" wrapText="1"/>
    </xf>
    <xf numFmtId="0" fontId="1" fillId="0" borderId="52" xfId="0" applyFont="1" applyBorder="1" applyAlignment="1">
      <alignment vertical="center"/>
    </xf>
    <xf numFmtId="0" fontId="1" fillId="0" borderId="53" xfId="0" applyFont="1" applyBorder="1" applyAlignment="1">
      <alignment vertical="center"/>
    </xf>
    <xf numFmtId="0" fontId="1" fillId="0" borderId="54" xfId="0" applyFont="1" applyBorder="1" applyAlignment="1">
      <alignment vertical="center"/>
    </xf>
    <xf numFmtId="0" fontId="1" fillId="0" borderId="0" xfId="0" applyFont="1" applyAlignment="1">
      <alignment horizontal="center" vertical="center"/>
    </xf>
    <xf numFmtId="0" fontId="1" fillId="0" borderId="22" xfId="0" applyFont="1" applyBorder="1" applyAlignment="1">
      <alignment vertical="top" wrapText="1"/>
    </xf>
    <xf numFmtId="0" fontId="1" fillId="0" borderId="14" xfId="0" applyFont="1" applyBorder="1" applyAlignment="1">
      <alignment vertical="top" wrapText="1"/>
    </xf>
    <xf numFmtId="0" fontId="1" fillId="0" borderId="32" xfId="0" applyFont="1" applyBorder="1" applyAlignment="1">
      <alignment vertical="top" wrapText="1"/>
    </xf>
    <xf numFmtId="0" fontId="1" fillId="0" borderId="45" xfId="0" applyFont="1" applyBorder="1" applyAlignment="1">
      <alignment vertical="top" wrapText="1"/>
    </xf>
    <xf numFmtId="0" fontId="1" fillId="0" borderId="17" xfId="0" applyFont="1" applyBorder="1" applyAlignment="1">
      <alignment vertical="top" wrapText="1"/>
    </xf>
    <xf numFmtId="0" fontId="1" fillId="0" borderId="33" xfId="0" applyFont="1" applyBorder="1" applyAlignment="1">
      <alignment vertical="top" wrapText="1"/>
    </xf>
    <xf numFmtId="0" fontId="1" fillId="0" borderId="23" xfId="0" applyFont="1" applyBorder="1" applyAlignment="1">
      <alignment vertical="top" wrapText="1"/>
    </xf>
    <xf numFmtId="0" fontId="1" fillId="0" borderId="28" xfId="0" applyFont="1" applyBorder="1" applyAlignment="1">
      <alignment vertical="top" wrapText="1"/>
    </xf>
    <xf numFmtId="0" fontId="1" fillId="0" borderId="8" xfId="0" applyFont="1" applyBorder="1" applyAlignment="1">
      <alignment vertical="top" wrapText="1"/>
    </xf>
    <xf numFmtId="0" fontId="1" fillId="0" borderId="29" xfId="0" applyFont="1" applyBorder="1" applyAlignment="1">
      <alignment vertical="top" wrapText="1"/>
    </xf>
    <xf numFmtId="0" fontId="1" fillId="0" borderId="34" xfId="0" applyFont="1" applyBorder="1" applyAlignment="1">
      <alignment vertical="top" wrapText="1"/>
    </xf>
    <xf numFmtId="0" fontId="1" fillId="0" borderId="30" xfId="0" applyFont="1" applyBorder="1" applyAlignment="1">
      <alignment vertical="top" wrapText="1"/>
    </xf>
    <xf numFmtId="0" fontId="5" fillId="0" borderId="0" xfId="0" applyFont="1" applyAlignment="1">
      <alignment vertical="center"/>
    </xf>
    <xf numFmtId="0" fontId="1" fillId="0" borderId="9" xfId="0" applyFont="1" applyBorder="1" applyAlignment="1">
      <alignment vertical="top" wrapText="1"/>
    </xf>
    <xf numFmtId="0" fontId="1" fillId="0" borderId="35" xfId="0" applyFont="1" applyBorder="1" applyAlignment="1">
      <alignment vertical="top" wrapText="1"/>
    </xf>
    <xf numFmtId="0" fontId="1" fillId="0" borderId="46" xfId="0" applyFont="1" applyBorder="1" applyAlignment="1">
      <alignment vertical="center"/>
    </xf>
    <xf numFmtId="0" fontId="1" fillId="0" borderId="6" xfId="0" applyFont="1" applyBorder="1" applyAlignment="1">
      <alignment vertical="center"/>
    </xf>
    <xf numFmtId="0" fontId="1" fillId="0" borderId="2" xfId="0" applyFont="1" applyBorder="1" applyAlignment="1">
      <alignment vertical="center"/>
    </xf>
    <xf numFmtId="0" fontId="1" fillId="0" borderId="0" xfId="0" applyFont="1" applyBorder="1" applyAlignment="1">
      <alignment vertical="top" wrapText="1"/>
    </xf>
    <xf numFmtId="0" fontId="1" fillId="0" borderId="3" xfId="0" applyFont="1" applyBorder="1" applyAlignment="1">
      <alignment vertical="top" wrapText="1"/>
    </xf>
    <xf numFmtId="0" fontId="1" fillId="0" borderId="22" xfId="0" applyFont="1" applyBorder="1" applyAlignment="1">
      <alignment vertical="center"/>
    </xf>
    <xf numFmtId="0" fontId="3" fillId="0" borderId="14" xfId="0" applyFont="1" applyBorder="1" applyAlignment="1">
      <alignment vertical="center"/>
    </xf>
    <xf numFmtId="0" fontId="3" fillId="0" borderId="32" xfId="0" applyFont="1" applyBorder="1" applyAlignment="1">
      <alignment vertical="center"/>
    </xf>
    <xf numFmtId="0" fontId="1" fillId="0" borderId="47" xfId="0" applyFont="1" applyBorder="1" applyAlignment="1">
      <alignment vertical="top" wrapText="1"/>
    </xf>
    <xf numFmtId="0" fontId="1" fillId="0" borderId="14" xfId="0" applyFont="1" applyBorder="1" applyAlignment="1">
      <alignment vertical="center"/>
    </xf>
    <xf numFmtId="0" fontId="1" fillId="0" borderId="32" xfId="0" applyFont="1" applyBorder="1" applyAlignment="1">
      <alignment vertical="center"/>
    </xf>
    <xf numFmtId="0" fontId="16" fillId="0" borderId="0" xfId="1" applyAlignment="1">
      <alignment horizontal="left" vertical="top"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3" xfId="0" applyFont="1" applyBorder="1" applyAlignment="1">
      <alignment vertical="center" wrapText="1"/>
    </xf>
    <xf numFmtId="0" fontId="1" fillId="0" borderId="17" xfId="0" applyFont="1" applyBorder="1" applyAlignment="1">
      <alignment vertical="center" wrapText="1"/>
    </xf>
    <xf numFmtId="0" fontId="1" fillId="0" borderId="33" xfId="0" applyFont="1" applyBorder="1" applyAlignment="1">
      <alignment vertical="center" wrapText="1"/>
    </xf>
    <xf numFmtId="0" fontId="20" fillId="0" borderId="38" xfId="0" applyFont="1" applyBorder="1" applyAlignment="1">
      <alignment horizontal="center" vertical="center" shrinkToFit="1"/>
    </xf>
    <xf numFmtId="0" fontId="20" fillId="0" borderId="15" xfId="0" applyFont="1" applyBorder="1" applyAlignment="1">
      <alignment horizontal="center" vertical="center" shrinkToFit="1"/>
    </xf>
    <xf numFmtId="0" fontId="20" fillId="0" borderId="39" xfId="0" applyFont="1" applyBorder="1" applyAlignment="1">
      <alignment horizontal="center" vertical="center" shrinkToFit="1"/>
    </xf>
    <xf numFmtId="0" fontId="20" fillId="0" borderId="18" xfId="0" applyFont="1" applyBorder="1" applyAlignment="1">
      <alignment horizontal="center" vertical="center" shrinkToFit="1"/>
    </xf>
    <xf numFmtId="0" fontId="3" fillId="0" borderId="0" xfId="0" applyFont="1" applyAlignment="1">
      <alignment vertical="center"/>
    </xf>
    <xf numFmtId="0" fontId="20" fillId="0" borderId="23" xfId="0" applyFont="1" applyBorder="1" applyAlignment="1">
      <alignment horizontal="center" vertical="center" shrinkToFit="1"/>
    </xf>
    <xf numFmtId="0" fontId="20" fillId="0" borderId="34" xfId="0" applyFont="1" applyBorder="1" applyAlignment="1">
      <alignment horizontal="center" vertical="center" shrinkToFit="1"/>
    </xf>
    <xf numFmtId="0" fontId="20" fillId="0" borderId="57" xfId="0" applyFont="1" applyBorder="1" applyAlignment="1">
      <alignment horizontal="center" vertical="center"/>
    </xf>
    <xf numFmtId="0" fontId="3" fillId="0" borderId="25" xfId="0" applyFont="1" applyBorder="1" applyAlignment="1">
      <alignment horizontal="center" vertical="center"/>
    </xf>
    <xf numFmtId="0" fontId="20" fillId="0" borderId="36" xfId="0" applyFont="1" applyBorder="1" applyAlignment="1">
      <alignment horizontal="center" vertical="center"/>
    </xf>
    <xf numFmtId="0" fontId="20" fillId="0" borderId="32" xfId="0" applyFont="1" applyBorder="1" applyAlignment="1">
      <alignment horizontal="center" vertical="center" shrinkToFit="1"/>
    </xf>
    <xf numFmtId="0" fontId="20" fillId="0" borderId="33" xfId="0" applyFont="1" applyBorder="1" applyAlignment="1">
      <alignment horizontal="center" vertical="center" shrinkToFit="1"/>
    </xf>
    <xf numFmtId="0" fontId="25" fillId="0" borderId="22" xfId="0" applyFont="1" applyBorder="1" applyAlignment="1">
      <alignment vertical="top" wrapText="1"/>
    </xf>
    <xf numFmtId="0" fontId="25" fillId="0" borderId="14" xfId="0" applyFont="1" applyBorder="1" applyAlignment="1">
      <alignment vertical="top" wrapText="1"/>
    </xf>
    <xf numFmtId="0" fontId="25" fillId="0" borderId="32" xfId="0" applyFont="1" applyBorder="1" applyAlignment="1">
      <alignment vertical="top" wrapText="1"/>
    </xf>
    <xf numFmtId="0" fontId="25" fillId="0" borderId="12" xfId="0" applyFont="1" applyBorder="1" applyAlignment="1">
      <alignment vertical="top" wrapText="1"/>
    </xf>
    <xf numFmtId="0" fontId="25" fillId="0" borderId="0" xfId="0" applyFont="1" applyBorder="1" applyAlignment="1">
      <alignment vertical="top" wrapText="1"/>
    </xf>
    <xf numFmtId="0" fontId="25" fillId="0" borderId="3" xfId="0" applyFont="1" applyBorder="1" applyAlignment="1">
      <alignment vertical="top" wrapText="1"/>
    </xf>
    <xf numFmtId="0" fontId="25" fillId="0" borderId="45" xfId="0" applyFont="1" applyBorder="1" applyAlignment="1">
      <alignment vertical="top" wrapText="1"/>
    </xf>
    <xf numFmtId="0" fontId="25" fillId="0" borderId="17" xfId="0" applyFont="1" applyBorder="1" applyAlignment="1">
      <alignment vertical="top" wrapText="1"/>
    </xf>
    <xf numFmtId="0" fontId="25" fillId="0" borderId="33" xfId="0" applyFont="1" applyBorder="1" applyAlignment="1">
      <alignment vertical="top" wrapText="1"/>
    </xf>
    <xf numFmtId="0" fontId="1" fillId="0" borderId="12" xfId="0" applyFont="1" applyBorder="1" applyAlignment="1">
      <alignment vertical="top" wrapText="1"/>
    </xf>
    <xf numFmtId="0" fontId="1" fillId="0" borderId="14" xfId="0" applyFont="1" applyBorder="1" applyAlignment="1">
      <alignment horizontal="left" vertical="top" wrapText="1"/>
    </xf>
    <xf numFmtId="0" fontId="1" fillId="0" borderId="6" xfId="0" applyFont="1" applyBorder="1" applyAlignment="1">
      <alignment horizontal="left" vertical="top" wrapText="1"/>
    </xf>
    <xf numFmtId="0" fontId="1" fillId="0" borderId="46" xfId="0" applyFont="1" applyBorder="1" applyAlignment="1">
      <alignment vertical="top" wrapText="1"/>
    </xf>
    <xf numFmtId="0" fontId="1" fillId="0" borderId="6" xfId="0" applyFont="1" applyBorder="1" applyAlignment="1">
      <alignment vertical="top" wrapText="1"/>
    </xf>
    <xf numFmtId="0" fontId="1" fillId="0" borderId="2" xfId="0" applyFont="1" applyBorder="1" applyAlignment="1">
      <alignment vertical="top" wrapText="1"/>
    </xf>
    <xf numFmtId="0" fontId="1" fillId="0" borderId="31" xfId="0" applyFont="1" applyBorder="1" applyAlignment="1">
      <alignment horizontal="center" vertical="center"/>
    </xf>
    <xf numFmtId="0" fontId="1" fillId="0" borderId="24" xfId="0" applyFont="1" applyBorder="1" applyAlignment="1">
      <alignment horizontal="center" vertical="center"/>
    </xf>
    <xf numFmtId="0" fontId="1" fillId="0" borderId="36" xfId="0" applyFont="1" applyBorder="1" applyAlignment="1">
      <alignment horizontal="center" vertical="center"/>
    </xf>
  </cellXfs>
  <cellStyles count="2">
    <cellStyle name="ハイパーリンク" xfId="1" builtinId="8"/>
    <cellStyle name="標準" xfId="0" builtinId="0"/>
  </cellStyles>
  <dxfs count="2">
    <dxf>
      <fill>
        <patternFill>
          <bgColor theme="0" tint="-0.499984740745262"/>
        </patternFill>
      </fill>
    </dxf>
    <dxf>
      <fill>
        <patternFill>
          <bgColor theme="0" tint="-0.499984740745262"/>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142875</xdr:colOff>
      <xdr:row>30</xdr:row>
      <xdr:rowOff>66675</xdr:rowOff>
    </xdr:from>
    <xdr:to>
      <xdr:col>10</xdr:col>
      <xdr:colOff>619125</xdr:colOff>
      <xdr:row>35</xdr:row>
      <xdr:rowOff>47625</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8277225" y="43719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123825</xdr:colOff>
      <xdr:row>22</xdr:row>
      <xdr:rowOff>47625</xdr:rowOff>
    </xdr:from>
    <xdr:to>
      <xdr:col>10</xdr:col>
      <xdr:colOff>600075</xdr:colOff>
      <xdr:row>26</xdr:row>
      <xdr:rowOff>85725</xdr:rowOff>
    </xdr:to>
    <xdr:sp macro="" textlink="">
      <xdr:nvSpPr>
        <xdr:cNvPr id="5" name="左矢印 4">
          <a:extLst>
            <a:ext uri="{FF2B5EF4-FFF2-40B4-BE49-F238E27FC236}">
              <a16:creationId xmlns:a16="http://schemas.microsoft.com/office/drawing/2014/main" id="{00000000-0008-0000-0000-000005000000}"/>
            </a:ext>
          </a:extLst>
        </xdr:cNvPr>
        <xdr:cNvSpPr/>
      </xdr:nvSpPr>
      <xdr:spPr>
        <a:xfrm>
          <a:off x="8258175" y="50101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54</xdr:row>
      <xdr:rowOff>38100</xdr:rowOff>
    </xdr:from>
    <xdr:to>
      <xdr:col>10</xdr:col>
      <xdr:colOff>552450</xdr:colOff>
      <xdr:row>58</xdr:row>
      <xdr:rowOff>66675</xdr:rowOff>
    </xdr:to>
    <xdr:sp macro="" textlink="">
      <xdr:nvSpPr>
        <xdr:cNvPr id="6" name="左矢印 5">
          <a:extLst>
            <a:ext uri="{FF2B5EF4-FFF2-40B4-BE49-F238E27FC236}">
              <a16:creationId xmlns:a16="http://schemas.microsoft.com/office/drawing/2014/main" id="{00000000-0008-0000-0000-000006000000}"/>
            </a:ext>
          </a:extLst>
        </xdr:cNvPr>
        <xdr:cNvSpPr/>
      </xdr:nvSpPr>
      <xdr:spPr>
        <a:xfrm>
          <a:off x="8210550" y="96393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76200</xdr:colOff>
      <xdr:row>69</xdr:row>
      <xdr:rowOff>85725</xdr:rowOff>
    </xdr:from>
    <xdr:to>
      <xdr:col>10</xdr:col>
      <xdr:colOff>552450</xdr:colOff>
      <xdr:row>73</xdr:row>
      <xdr:rowOff>123825</xdr:rowOff>
    </xdr:to>
    <xdr:sp macro="" textlink="">
      <xdr:nvSpPr>
        <xdr:cNvPr id="7" name="左矢印 6">
          <a:extLst>
            <a:ext uri="{FF2B5EF4-FFF2-40B4-BE49-F238E27FC236}">
              <a16:creationId xmlns:a16="http://schemas.microsoft.com/office/drawing/2014/main" id="{00000000-0008-0000-0000-000007000000}"/>
            </a:ext>
          </a:extLst>
        </xdr:cNvPr>
        <xdr:cNvSpPr/>
      </xdr:nvSpPr>
      <xdr:spPr>
        <a:xfrm>
          <a:off x="8210550" y="1324927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142875</xdr:colOff>
      <xdr:row>15</xdr:row>
      <xdr:rowOff>104775</xdr:rowOff>
    </xdr:from>
    <xdr:to>
      <xdr:col>10</xdr:col>
      <xdr:colOff>619125</xdr:colOff>
      <xdr:row>19</xdr:row>
      <xdr:rowOff>142875</xdr:rowOff>
    </xdr:to>
    <xdr:sp macro="" textlink="">
      <xdr:nvSpPr>
        <xdr:cNvPr id="9" name="左矢印 8">
          <a:extLst>
            <a:ext uri="{FF2B5EF4-FFF2-40B4-BE49-F238E27FC236}">
              <a16:creationId xmlns:a16="http://schemas.microsoft.com/office/drawing/2014/main" id="{00000000-0008-0000-0000-000009000000}"/>
            </a:ext>
          </a:extLst>
        </xdr:cNvPr>
        <xdr:cNvSpPr/>
      </xdr:nvSpPr>
      <xdr:spPr>
        <a:xfrm>
          <a:off x="8277225" y="390525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95250</xdr:colOff>
      <xdr:row>169</xdr:row>
      <xdr:rowOff>76200</xdr:rowOff>
    </xdr:from>
    <xdr:to>
      <xdr:col>10</xdr:col>
      <xdr:colOff>571500</xdr:colOff>
      <xdr:row>173</xdr:row>
      <xdr:rowOff>114300</xdr:rowOff>
    </xdr:to>
    <xdr:sp macro="" textlink="">
      <xdr:nvSpPr>
        <xdr:cNvPr id="12" name="左矢印 11">
          <a:extLst>
            <a:ext uri="{FF2B5EF4-FFF2-40B4-BE49-F238E27FC236}">
              <a16:creationId xmlns:a16="http://schemas.microsoft.com/office/drawing/2014/main" id="{00000000-0008-0000-0000-00000C000000}"/>
            </a:ext>
          </a:extLst>
        </xdr:cNvPr>
        <xdr:cNvSpPr/>
      </xdr:nvSpPr>
      <xdr:spPr>
        <a:xfrm>
          <a:off x="8229600" y="15135225"/>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85725</xdr:colOff>
      <xdr:row>80</xdr:row>
      <xdr:rowOff>95250</xdr:rowOff>
    </xdr:from>
    <xdr:to>
      <xdr:col>10</xdr:col>
      <xdr:colOff>561975</xdr:colOff>
      <xdr:row>84</xdr:row>
      <xdr:rowOff>133350</xdr:rowOff>
    </xdr:to>
    <xdr:sp macro="" textlink="">
      <xdr:nvSpPr>
        <xdr:cNvPr id="13" name="左矢印 12">
          <a:extLst>
            <a:ext uri="{FF2B5EF4-FFF2-40B4-BE49-F238E27FC236}">
              <a16:creationId xmlns:a16="http://schemas.microsoft.com/office/drawing/2014/main" id="{00000000-0008-0000-0000-00000D000000}"/>
            </a:ext>
          </a:extLst>
        </xdr:cNvPr>
        <xdr:cNvSpPr/>
      </xdr:nvSpPr>
      <xdr:spPr>
        <a:xfrm>
          <a:off x="8220075" y="15582900"/>
          <a:ext cx="476250" cy="666750"/>
        </a:xfrm>
        <a:prstGeom prst="lef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211666</xdr:colOff>
      <xdr:row>142</xdr:row>
      <xdr:rowOff>10584</xdr:rowOff>
    </xdr:from>
    <xdr:to>
      <xdr:col>5</xdr:col>
      <xdr:colOff>645583</xdr:colOff>
      <xdr:row>155</xdr:row>
      <xdr:rowOff>201084</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3651249" y="32247417"/>
          <a:ext cx="433917" cy="1746250"/>
        </a:xfrm>
        <a:prstGeom prst="roundRect">
          <a:avLst/>
        </a:prstGeom>
        <a:solidFill>
          <a:srgbClr val="FFFF99"/>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注意体制確立</a:t>
          </a:r>
        </a:p>
      </xdr:txBody>
    </xdr:sp>
    <xdr:clientData/>
  </xdr:twoCellAnchor>
  <xdr:twoCellAnchor>
    <xdr:from>
      <xdr:col>5</xdr:col>
      <xdr:colOff>31750</xdr:colOff>
      <xdr:row>145</xdr:row>
      <xdr:rowOff>1</xdr:rowOff>
    </xdr:from>
    <xdr:to>
      <xdr:col>5</xdr:col>
      <xdr:colOff>179917</xdr:colOff>
      <xdr:row>153</xdr:row>
      <xdr:rowOff>52917</xdr:rowOff>
    </xdr:to>
    <xdr:sp macro="" textlink="">
      <xdr:nvSpPr>
        <xdr:cNvPr id="3" name="右矢印 2">
          <a:extLst>
            <a:ext uri="{FF2B5EF4-FFF2-40B4-BE49-F238E27FC236}">
              <a16:creationId xmlns:a16="http://schemas.microsoft.com/office/drawing/2014/main" id="{00000000-0008-0000-0100-000003000000}"/>
            </a:ext>
          </a:extLst>
        </xdr:cNvPr>
        <xdr:cNvSpPr/>
      </xdr:nvSpPr>
      <xdr:spPr>
        <a:xfrm>
          <a:off x="3471333" y="32681334"/>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157</xdr:row>
      <xdr:rowOff>0</xdr:rowOff>
    </xdr:from>
    <xdr:to>
      <xdr:col>5</xdr:col>
      <xdr:colOff>645582</xdr:colOff>
      <xdr:row>168</xdr:row>
      <xdr:rowOff>201084</xdr:rowOff>
    </xdr:to>
    <xdr:sp macro="" textlink="">
      <xdr:nvSpPr>
        <xdr:cNvPr id="4" name="角丸四角形 3">
          <a:extLst>
            <a:ext uri="{FF2B5EF4-FFF2-40B4-BE49-F238E27FC236}">
              <a16:creationId xmlns:a16="http://schemas.microsoft.com/office/drawing/2014/main" id="{00000000-0008-0000-0100-000004000000}"/>
            </a:ext>
          </a:extLst>
        </xdr:cNvPr>
        <xdr:cNvSpPr/>
      </xdr:nvSpPr>
      <xdr:spPr>
        <a:xfrm>
          <a:off x="3651248" y="34237083"/>
          <a:ext cx="433917" cy="2201334"/>
        </a:xfrm>
        <a:prstGeom prst="roundRect">
          <a:avLst/>
        </a:prstGeom>
        <a:solidFill>
          <a:schemeClr val="accent2">
            <a:lumMod val="60000"/>
            <a:lumOff val="40000"/>
          </a:schemeClr>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警戒体制確立</a:t>
          </a:r>
        </a:p>
      </xdr:txBody>
    </xdr:sp>
    <xdr:clientData/>
  </xdr:twoCellAnchor>
  <xdr:twoCellAnchor>
    <xdr:from>
      <xdr:col>5</xdr:col>
      <xdr:colOff>31749</xdr:colOff>
      <xdr:row>160</xdr:row>
      <xdr:rowOff>84669</xdr:rowOff>
    </xdr:from>
    <xdr:to>
      <xdr:col>5</xdr:col>
      <xdr:colOff>179916</xdr:colOff>
      <xdr:row>163</xdr:row>
      <xdr:rowOff>137585</xdr:rowOff>
    </xdr:to>
    <xdr:sp macro="" textlink="">
      <xdr:nvSpPr>
        <xdr:cNvPr id="5" name="右矢印 4">
          <a:extLst>
            <a:ext uri="{FF2B5EF4-FFF2-40B4-BE49-F238E27FC236}">
              <a16:creationId xmlns:a16="http://schemas.microsoft.com/office/drawing/2014/main" id="{00000000-0008-0000-0100-000005000000}"/>
            </a:ext>
          </a:extLst>
        </xdr:cNvPr>
        <xdr:cNvSpPr/>
      </xdr:nvSpPr>
      <xdr:spPr>
        <a:xfrm>
          <a:off x="3471332" y="34988502"/>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211665</xdr:colOff>
      <xdr:row>170</xdr:row>
      <xdr:rowOff>0</xdr:rowOff>
    </xdr:from>
    <xdr:to>
      <xdr:col>5</xdr:col>
      <xdr:colOff>645582</xdr:colOff>
      <xdr:row>185</xdr:row>
      <xdr:rowOff>0</xdr:rowOff>
    </xdr:to>
    <xdr:sp macro="" textlink="">
      <xdr:nvSpPr>
        <xdr:cNvPr id="6" name="角丸四角形 5">
          <a:extLst>
            <a:ext uri="{FF2B5EF4-FFF2-40B4-BE49-F238E27FC236}">
              <a16:creationId xmlns:a16="http://schemas.microsoft.com/office/drawing/2014/main" id="{00000000-0008-0000-0100-000006000000}"/>
            </a:ext>
          </a:extLst>
        </xdr:cNvPr>
        <xdr:cNvSpPr/>
      </xdr:nvSpPr>
      <xdr:spPr>
        <a:xfrm>
          <a:off x="3651248" y="36681833"/>
          <a:ext cx="433917" cy="2000250"/>
        </a:xfrm>
        <a:prstGeom prst="roundRect">
          <a:avLst/>
        </a:prstGeom>
        <a:solidFill>
          <a:srgbClr val="FF0000"/>
        </a:solidFill>
        <a:ln w="190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eaVert" lIns="36000" tIns="36000" rIns="36000" bIns="36000" rtlCol="0" anchor="ctr"/>
        <a:lstStyle/>
        <a:p>
          <a:pPr algn="ctr"/>
          <a:r>
            <a:rPr kumimoji="1" lang="ja-JP" altLang="en-US" sz="1400">
              <a:solidFill>
                <a:sysClr val="windowText" lastClr="000000"/>
              </a:solidFill>
            </a:rPr>
            <a:t>非常体制確立</a:t>
          </a:r>
        </a:p>
      </xdr:txBody>
    </xdr:sp>
    <xdr:clientData/>
  </xdr:twoCellAnchor>
  <xdr:twoCellAnchor>
    <xdr:from>
      <xdr:col>5</xdr:col>
      <xdr:colOff>31749</xdr:colOff>
      <xdr:row>172</xdr:row>
      <xdr:rowOff>158750</xdr:rowOff>
    </xdr:from>
    <xdr:to>
      <xdr:col>5</xdr:col>
      <xdr:colOff>179916</xdr:colOff>
      <xdr:row>176</xdr:row>
      <xdr:rowOff>211666</xdr:rowOff>
    </xdr:to>
    <xdr:sp macro="" textlink="">
      <xdr:nvSpPr>
        <xdr:cNvPr id="7" name="右矢印 6">
          <a:extLst>
            <a:ext uri="{FF2B5EF4-FFF2-40B4-BE49-F238E27FC236}">
              <a16:creationId xmlns:a16="http://schemas.microsoft.com/office/drawing/2014/main" id="{00000000-0008-0000-0100-000007000000}"/>
            </a:ext>
          </a:extLst>
        </xdr:cNvPr>
        <xdr:cNvSpPr/>
      </xdr:nvSpPr>
      <xdr:spPr>
        <a:xfrm>
          <a:off x="3471332" y="37285083"/>
          <a:ext cx="148167" cy="719666"/>
        </a:xfrm>
        <a:prstGeom prst="rightArrow">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169</xdr:row>
      <xdr:rowOff>0</xdr:rowOff>
    </xdr:from>
    <xdr:to>
      <xdr:col>5</xdr:col>
      <xdr:colOff>603249</xdr:colOff>
      <xdr:row>169</xdr:row>
      <xdr:rowOff>201084</xdr:rowOff>
    </xdr:to>
    <xdr:sp macro="" textlink="">
      <xdr:nvSpPr>
        <xdr:cNvPr id="8" name="下矢印 7">
          <a:extLst>
            <a:ext uri="{FF2B5EF4-FFF2-40B4-BE49-F238E27FC236}">
              <a16:creationId xmlns:a16="http://schemas.microsoft.com/office/drawing/2014/main" id="{00000000-0008-0000-0100-000008000000}"/>
            </a:ext>
          </a:extLst>
        </xdr:cNvPr>
        <xdr:cNvSpPr/>
      </xdr:nvSpPr>
      <xdr:spPr>
        <a:xfrm>
          <a:off x="3672416" y="36459583"/>
          <a:ext cx="370416" cy="20108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232833</xdr:colOff>
      <xdr:row>156</xdr:row>
      <xdr:rowOff>0</xdr:rowOff>
    </xdr:from>
    <xdr:to>
      <xdr:col>5</xdr:col>
      <xdr:colOff>603249</xdr:colOff>
      <xdr:row>156</xdr:row>
      <xdr:rowOff>169334</xdr:rowOff>
    </xdr:to>
    <xdr:sp macro="" textlink="">
      <xdr:nvSpPr>
        <xdr:cNvPr id="9" name="下矢印 8">
          <a:extLst>
            <a:ext uri="{FF2B5EF4-FFF2-40B4-BE49-F238E27FC236}">
              <a16:creationId xmlns:a16="http://schemas.microsoft.com/office/drawing/2014/main" id="{00000000-0008-0000-0100-000009000000}"/>
            </a:ext>
          </a:extLst>
        </xdr:cNvPr>
        <xdr:cNvSpPr/>
      </xdr:nvSpPr>
      <xdr:spPr>
        <a:xfrm>
          <a:off x="3672416" y="34014833"/>
          <a:ext cx="370416" cy="169334"/>
        </a:xfrm>
        <a:prstGeom prst="downArrow">
          <a:avLst/>
        </a:prstGeom>
        <a:gradFill>
          <a:gsLst>
            <a:gs pos="0">
              <a:schemeClr val="bg1"/>
            </a:gs>
            <a:gs pos="100000">
              <a:srgbClr val="FF0000"/>
            </a:gs>
          </a:gsLst>
          <a:lin ang="5400000" scaled="1"/>
        </a:gra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city.komaki.aichi.jp/" TargetMode="External"/><Relationship Id="rId1" Type="http://schemas.openxmlformats.org/officeDocument/2006/relationships/hyperlink" Target="http://www.city.komaki.aichi.jp/"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98"/>
  <sheetViews>
    <sheetView tabSelected="1" view="pageBreakPreview" zoomScaleNormal="100" zoomScaleSheetLayoutView="100" workbookViewId="0">
      <selection activeCell="J11" sqref="J11"/>
    </sheetView>
  </sheetViews>
  <sheetFormatPr defaultRowHeight="14.25" x14ac:dyDescent="0.15"/>
  <cols>
    <col min="1" max="1" width="4.5" style="6" customWidth="1"/>
    <col min="2" max="2" width="40" style="6" customWidth="1"/>
    <col min="3" max="3" width="5.625" style="6" customWidth="1"/>
    <col min="4" max="4" width="3.5" style="6" bestFit="1" customWidth="1"/>
    <col min="5" max="5" width="4" style="6" customWidth="1"/>
    <col min="6" max="6" width="3.5" style="6" bestFit="1" customWidth="1"/>
    <col min="7" max="7" width="4.875" style="6" customWidth="1"/>
    <col min="8" max="8" width="3.5" style="6" bestFit="1" customWidth="1"/>
    <col min="9" max="9" width="9.875" style="6" customWidth="1"/>
    <col min="10" max="10" width="27.375" style="139" customWidth="1"/>
    <col min="11" max="16384" width="9" style="6"/>
  </cols>
  <sheetData>
    <row r="1" spans="1:16" ht="21" x14ac:dyDescent="0.15">
      <c r="A1" s="130" t="s">
        <v>37</v>
      </c>
    </row>
    <row r="2" spans="1:16" ht="17.25" customHeight="1" x14ac:dyDescent="0.15"/>
    <row r="3" spans="1:16" ht="24.75" thickBot="1" x14ac:dyDescent="0.2">
      <c r="A3" s="131" t="s">
        <v>107</v>
      </c>
    </row>
    <row r="4" spans="1:16" ht="114.75" customHeight="1" thickBot="1" x14ac:dyDescent="0.2">
      <c r="A4" s="233" t="s">
        <v>195</v>
      </c>
      <c r="B4" s="234"/>
      <c r="C4" s="234"/>
      <c r="D4" s="234"/>
      <c r="E4" s="234"/>
      <c r="F4" s="234"/>
      <c r="G4" s="234"/>
      <c r="H4" s="234"/>
      <c r="I4" s="234"/>
      <c r="J4" s="235"/>
    </row>
    <row r="5" spans="1:16" ht="17.25" customHeight="1" x14ac:dyDescent="0.15"/>
    <row r="6" spans="1:16" ht="17.25" customHeight="1" x14ac:dyDescent="0.15"/>
    <row r="7" spans="1:16" ht="17.25" customHeight="1" x14ac:dyDescent="0.15">
      <c r="A7" s="237" t="s">
        <v>0</v>
      </c>
      <c r="B7" s="236"/>
      <c r="C7" s="236" t="s">
        <v>1</v>
      </c>
      <c r="D7" s="236"/>
      <c r="E7" s="236"/>
      <c r="F7" s="236"/>
      <c r="G7" s="236"/>
      <c r="H7" s="236"/>
      <c r="I7" s="236"/>
      <c r="J7" s="140" t="s">
        <v>2</v>
      </c>
    </row>
    <row r="8" spans="1:16" ht="17.25" customHeight="1" x14ac:dyDescent="0.15">
      <c r="A8" s="211" t="s">
        <v>23</v>
      </c>
      <c r="B8" s="212"/>
      <c r="C8" s="37"/>
      <c r="D8" s="37"/>
      <c r="E8" s="37"/>
      <c r="F8" s="37"/>
      <c r="G8" s="37"/>
      <c r="H8" s="37"/>
      <c r="I8" s="37"/>
      <c r="J8" s="141"/>
    </row>
    <row r="9" spans="1:16" ht="7.5" customHeight="1" thickBot="1" x14ac:dyDescent="0.2">
      <c r="A9" s="42"/>
      <c r="B9" s="40"/>
      <c r="C9" s="40"/>
      <c r="D9" s="40"/>
      <c r="E9" s="40"/>
      <c r="F9" s="40"/>
      <c r="G9" s="40"/>
      <c r="H9" s="40"/>
      <c r="I9" s="40"/>
      <c r="J9" s="142"/>
    </row>
    <row r="10" spans="1:16" s="35" customFormat="1" ht="17.25" customHeight="1" thickBot="1" x14ac:dyDescent="0.2">
      <c r="A10" s="126" t="s">
        <v>169</v>
      </c>
      <c r="B10" s="127" t="s">
        <v>182</v>
      </c>
      <c r="C10" s="162"/>
      <c r="D10" s="44" t="s">
        <v>39</v>
      </c>
      <c r="E10" s="162"/>
      <c r="F10" s="44" t="s">
        <v>40</v>
      </c>
      <c r="G10" s="162"/>
      <c r="H10" s="44" t="s">
        <v>41</v>
      </c>
      <c r="I10" s="44"/>
      <c r="J10" s="143">
        <v>45870</v>
      </c>
    </row>
    <row r="11" spans="1:16" s="35" customFormat="1" ht="7.5" customHeight="1" thickBot="1" x14ac:dyDescent="0.2">
      <c r="A11" s="43"/>
      <c r="B11" s="58"/>
      <c r="C11" s="41"/>
      <c r="D11" s="44"/>
      <c r="E11" s="41"/>
      <c r="F11" s="44"/>
      <c r="G11" s="41"/>
      <c r="H11" s="44"/>
      <c r="I11" s="44"/>
      <c r="J11" s="143"/>
    </row>
    <row r="12" spans="1:16" ht="17.25" customHeight="1" thickBot="1" x14ac:dyDescent="0.2">
      <c r="A12" s="118" t="s">
        <v>169</v>
      </c>
      <c r="B12" s="125" t="s">
        <v>183</v>
      </c>
      <c r="C12" s="193"/>
      <c r="D12" s="194"/>
      <c r="E12" s="194"/>
      <c r="F12" s="194"/>
      <c r="G12" s="194"/>
      <c r="H12" s="194"/>
      <c r="I12" s="195"/>
      <c r="J12" s="144" t="s">
        <v>213</v>
      </c>
    </row>
    <row r="13" spans="1:16" ht="7.5" customHeight="1" thickBot="1" x14ac:dyDescent="0.2">
      <c r="A13" s="46"/>
      <c r="B13" s="59"/>
      <c r="C13" s="48"/>
      <c r="D13" s="48"/>
      <c r="E13" s="48"/>
      <c r="F13" s="48"/>
      <c r="G13" s="48"/>
      <c r="H13" s="48"/>
      <c r="I13" s="48"/>
      <c r="J13" s="144"/>
    </row>
    <row r="14" spans="1:16" ht="17.25" customHeight="1" thickBot="1" x14ac:dyDescent="0.2">
      <c r="A14" s="118" t="s">
        <v>169</v>
      </c>
      <c r="B14" s="125" t="s">
        <v>184</v>
      </c>
      <c r="C14" s="193"/>
      <c r="D14" s="194"/>
      <c r="E14" s="194"/>
      <c r="F14" s="194"/>
      <c r="G14" s="194"/>
      <c r="H14" s="194"/>
      <c r="I14" s="195"/>
      <c r="J14" s="144" t="s">
        <v>210</v>
      </c>
    </row>
    <row r="15" spans="1:16" ht="7.5" customHeight="1" thickBot="1" x14ac:dyDescent="0.2">
      <c r="A15" s="46"/>
      <c r="B15" s="59"/>
      <c r="C15" s="47"/>
      <c r="D15" s="47"/>
      <c r="E15" s="47"/>
      <c r="F15" s="47"/>
      <c r="G15" s="47"/>
      <c r="H15" s="47"/>
      <c r="I15" s="47"/>
      <c r="J15" s="144"/>
    </row>
    <row r="16" spans="1:16" ht="17.25" customHeight="1" thickBot="1" x14ac:dyDescent="0.2">
      <c r="A16" s="118" t="s">
        <v>169</v>
      </c>
      <c r="B16" s="125" t="s">
        <v>231</v>
      </c>
      <c r="C16" s="193"/>
      <c r="D16" s="194"/>
      <c r="E16" s="194"/>
      <c r="F16" s="194"/>
      <c r="G16" s="194"/>
      <c r="H16" s="194"/>
      <c r="I16" s="195"/>
      <c r="J16" s="144" t="s">
        <v>211</v>
      </c>
      <c r="L16" s="217" t="s">
        <v>236</v>
      </c>
      <c r="M16" s="217"/>
      <c r="N16" s="217"/>
      <c r="O16" s="217"/>
      <c r="P16" s="217"/>
    </row>
    <row r="17" spans="1:16" ht="7.5" customHeight="1" thickBot="1" x14ac:dyDescent="0.2">
      <c r="A17" s="46"/>
      <c r="B17" s="59"/>
      <c r="C17" s="47"/>
      <c r="D17" s="47"/>
      <c r="E17" s="47"/>
      <c r="F17" s="47"/>
      <c r="G17" s="47"/>
      <c r="H17" s="47"/>
      <c r="I17" s="47"/>
      <c r="J17" s="144"/>
      <c r="L17" s="217"/>
      <c r="M17" s="217"/>
      <c r="N17" s="217"/>
      <c r="O17" s="217"/>
      <c r="P17" s="217"/>
    </row>
    <row r="18" spans="1:16" ht="17.25" customHeight="1" thickBot="1" x14ac:dyDescent="0.2">
      <c r="A18" s="118" t="s">
        <v>169</v>
      </c>
      <c r="B18" s="174" t="s">
        <v>232</v>
      </c>
      <c r="C18" s="193"/>
      <c r="D18" s="194"/>
      <c r="E18" s="194"/>
      <c r="F18" s="194"/>
      <c r="G18" s="194"/>
      <c r="H18" s="194"/>
      <c r="I18" s="195"/>
      <c r="J18" s="144" t="s">
        <v>212</v>
      </c>
      <c r="L18" s="217"/>
      <c r="M18" s="217"/>
      <c r="N18" s="217"/>
      <c r="O18" s="217"/>
      <c r="P18" s="217"/>
    </row>
    <row r="19" spans="1:16" ht="7.5" customHeight="1" x14ac:dyDescent="0.15">
      <c r="A19" s="118"/>
      <c r="B19" s="117"/>
      <c r="C19" s="124"/>
      <c r="D19" s="124"/>
      <c r="E19" s="124"/>
      <c r="F19" s="124"/>
      <c r="G19" s="124"/>
      <c r="H19" s="124"/>
      <c r="I19" s="124"/>
      <c r="J19" s="144"/>
      <c r="L19" s="217"/>
      <c r="M19" s="217"/>
      <c r="N19" s="217"/>
      <c r="O19" s="217"/>
      <c r="P19" s="217"/>
    </row>
    <row r="20" spans="1:16" ht="17.25" customHeight="1" x14ac:dyDescent="0.15">
      <c r="A20" s="215" t="s">
        <v>181</v>
      </c>
      <c r="B20" s="216"/>
      <c r="C20" s="154"/>
      <c r="D20" s="154"/>
      <c r="E20" s="154"/>
      <c r="F20" s="154"/>
      <c r="G20" s="154"/>
      <c r="H20" s="154"/>
      <c r="I20" s="154"/>
      <c r="J20" s="155"/>
      <c r="L20" s="217"/>
      <c r="M20" s="217"/>
      <c r="N20" s="217"/>
      <c r="O20" s="217"/>
      <c r="P20" s="217"/>
    </row>
    <row r="21" spans="1:16" ht="7.5" customHeight="1" thickBot="1" x14ac:dyDescent="0.2">
      <c r="A21" s="118"/>
      <c r="B21" s="117"/>
      <c r="C21" s="124"/>
      <c r="D21" s="124"/>
      <c r="E21" s="124"/>
      <c r="F21" s="124"/>
      <c r="G21" s="124"/>
      <c r="H21" s="124"/>
      <c r="I21" s="124"/>
      <c r="J21" s="144"/>
    </row>
    <row r="22" spans="1:16" ht="17.25" customHeight="1" thickBot="1" x14ac:dyDescent="0.2">
      <c r="A22" s="118"/>
      <c r="B22" s="117" t="s">
        <v>78</v>
      </c>
      <c r="C22" s="204" t="s">
        <v>57</v>
      </c>
      <c r="D22" s="204"/>
      <c r="E22" s="202">
        <v>0</v>
      </c>
      <c r="F22" s="203"/>
      <c r="G22" s="204" t="s">
        <v>56</v>
      </c>
      <c r="H22" s="204"/>
      <c r="I22" s="163">
        <v>0</v>
      </c>
      <c r="J22" s="144" t="s">
        <v>101</v>
      </c>
      <c r="L22" s="217" t="s">
        <v>105</v>
      </c>
      <c r="M22" s="218"/>
      <c r="N22" s="218"/>
      <c r="O22" s="218"/>
      <c r="P22" s="218"/>
    </row>
    <row r="23" spans="1:16" ht="7.5" customHeight="1" thickBot="1" x14ac:dyDescent="0.2">
      <c r="A23" s="118"/>
      <c r="B23" s="117"/>
      <c r="C23" s="124"/>
      <c r="D23" s="124"/>
      <c r="E23" s="124"/>
      <c r="F23" s="124"/>
      <c r="G23" s="124"/>
      <c r="H23" s="124"/>
      <c r="I23" s="124"/>
      <c r="J23" s="144"/>
      <c r="L23" s="218"/>
      <c r="M23" s="218"/>
      <c r="N23" s="218"/>
      <c r="O23" s="218"/>
      <c r="P23" s="218"/>
    </row>
    <row r="24" spans="1:16" ht="17.25" customHeight="1" thickBot="1" x14ac:dyDescent="0.2">
      <c r="A24" s="118"/>
      <c r="B24" s="117" t="s">
        <v>60</v>
      </c>
      <c r="C24" s="204" t="s">
        <v>57</v>
      </c>
      <c r="D24" s="204"/>
      <c r="E24" s="202">
        <v>0</v>
      </c>
      <c r="F24" s="203"/>
      <c r="G24" s="204" t="s">
        <v>56</v>
      </c>
      <c r="H24" s="204"/>
      <c r="I24" s="163">
        <v>0</v>
      </c>
      <c r="J24" s="144" t="s">
        <v>102</v>
      </c>
      <c r="L24" s="218"/>
      <c r="M24" s="218"/>
      <c r="N24" s="218"/>
      <c r="O24" s="218"/>
      <c r="P24" s="218"/>
    </row>
    <row r="25" spans="1:16" ht="7.5" customHeight="1" thickBot="1" x14ac:dyDescent="0.2">
      <c r="A25" s="118"/>
      <c r="B25" s="117"/>
      <c r="C25" s="124"/>
      <c r="D25" s="124"/>
      <c r="E25" s="124"/>
      <c r="F25" s="124"/>
      <c r="G25" s="124"/>
      <c r="H25" s="124"/>
      <c r="I25" s="124"/>
      <c r="J25" s="144"/>
      <c r="L25" s="218"/>
      <c r="M25" s="218"/>
      <c r="N25" s="218"/>
      <c r="O25" s="218"/>
      <c r="P25" s="218"/>
    </row>
    <row r="26" spans="1:16" ht="17.25" customHeight="1" thickBot="1" x14ac:dyDescent="0.2">
      <c r="A26" s="118"/>
      <c r="B26" s="117" t="s">
        <v>55</v>
      </c>
      <c r="C26" s="112" t="s">
        <v>103</v>
      </c>
      <c r="D26" s="122"/>
      <c r="E26" s="113"/>
      <c r="F26" s="113"/>
      <c r="G26" s="219"/>
      <c r="H26" s="220"/>
      <c r="I26" s="221"/>
      <c r="J26" s="144" t="s">
        <v>146</v>
      </c>
      <c r="L26" s="218"/>
      <c r="M26" s="218"/>
      <c r="N26" s="218"/>
      <c r="O26" s="218"/>
      <c r="P26" s="218"/>
    </row>
    <row r="27" spans="1:16" ht="7.5" customHeight="1" thickBot="1" x14ac:dyDescent="0.2">
      <c r="A27" s="118"/>
      <c r="B27" s="117"/>
      <c r="C27" s="122"/>
      <c r="D27" s="122"/>
      <c r="E27" s="113"/>
      <c r="F27" s="113"/>
      <c r="G27" s="122"/>
      <c r="H27" s="122"/>
      <c r="I27" s="114"/>
      <c r="J27" s="144"/>
      <c r="L27" s="218"/>
      <c r="M27" s="218"/>
      <c r="N27" s="218"/>
      <c r="O27" s="218"/>
      <c r="P27" s="218"/>
    </row>
    <row r="28" spans="1:16" ht="17.25" customHeight="1" thickBot="1" x14ac:dyDescent="0.2">
      <c r="A28" s="118"/>
      <c r="B28" s="117"/>
      <c r="C28" s="204" t="s">
        <v>57</v>
      </c>
      <c r="D28" s="204"/>
      <c r="E28" s="202">
        <v>0</v>
      </c>
      <c r="F28" s="203"/>
      <c r="G28" s="204" t="s">
        <v>56</v>
      </c>
      <c r="H28" s="204"/>
      <c r="I28" s="163">
        <v>0</v>
      </c>
      <c r="J28" s="144" t="s">
        <v>101</v>
      </c>
      <c r="L28" s="218"/>
      <c r="M28" s="218"/>
      <c r="N28" s="218"/>
      <c r="O28" s="218"/>
      <c r="P28" s="218"/>
    </row>
    <row r="29" spans="1:16" ht="7.5" customHeight="1" x14ac:dyDescent="0.15">
      <c r="A29" s="45"/>
      <c r="B29" s="36"/>
      <c r="C29" s="38"/>
      <c r="D29" s="38"/>
      <c r="E29" s="38"/>
      <c r="F29" s="38"/>
      <c r="G29" s="38"/>
      <c r="H29" s="38"/>
      <c r="I29" s="38"/>
      <c r="J29" s="145"/>
    </row>
    <row r="30" spans="1:16" ht="17.25" customHeight="1" x14ac:dyDescent="0.15">
      <c r="A30" s="211" t="s">
        <v>38</v>
      </c>
      <c r="B30" s="212"/>
      <c r="C30" s="123"/>
      <c r="D30" s="123"/>
      <c r="E30" s="123"/>
      <c r="F30" s="123"/>
      <c r="G30" s="123"/>
      <c r="H30" s="123"/>
      <c r="I30" s="123"/>
      <c r="J30" s="146"/>
      <c r="L30" s="192" t="s">
        <v>240</v>
      </c>
      <c r="M30" s="192"/>
      <c r="N30" s="192"/>
      <c r="O30" s="192"/>
      <c r="P30" s="192"/>
    </row>
    <row r="31" spans="1:16" ht="7.5" customHeight="1" x14ac:dyDescent="0.15">
      <c r="A31" s="55"/>
      <c r="B31" s="40"/>
      <c r="C31" s="40"/>
      <c r="D31" s="40"/>
      <c r="E31" s="40"/>
      <c r="F31" s="40"/>
      <c r="G31" s="40"/>
      <c r="H31" s="40"/>
      <c r="I31" s="40"/>
      <c r="J31" s="142"/>
      <c r="L31" s="192"/>
      <c r="M31" s="192"/>
      <c r="N31" s="192"/>
      <c r="O31" s="192"/>
      <c r="P31" s="192"/>
    </row>
    <row r="32" spans="1:16" ht="17.25" customHeight="1" x14ac:dyDescent="0.15">
      <c r="A32" s="205" t="s">
        <v>180</v>
      </c>
      <c r="B32" s="206"/>
      <c r="C32" s="57"/>
      <c r="D32" s="57"/>
      <c r="E32" s="57"/>
      <c r="F32" s="57"/>
      <c r="G32" s="57"/>
      <c r="H32" s="57"/>
      <c r="I32" s="57"/>
      <c r="J32" s="147"/>
      <c r="L32" s="192"/>
      <c r="M32" s="192"/>
      <c r="N32" s="192"/>
      <c r="O32" s="192"/>
      <c r="P32" s="192"/>
    </row>
    <row r="33" spans="1:16" ht="7.5" customHeight="1" thickBot="1" x14ac:dyDescent="0.2">
      <c r="A33" s="55"/>
      <c r="B33" s="39"/>
      <c r="C33" s="39"/>
      <c r="D33" s="39"/>
      <c r="E33" s="39"/>
      <c r="F33" s="39"/>
      <c r="G33" s="39"/>
      <c r="H33" s="39"/>
      <c r="I33" s="39"/>
      <c r="J33" s="148"/>
      <c r="L33" s="192"/>
      <c r="M33" s="192"/>
      <c r="N33" s="192"/>
      <c r="O33" s="192"/>
      <c r="P33" s="192"/>
    </row>
    <row r="34" spans="1:16" ht="17.25" customHeight="1" thickBot="1" x14ac:dyDescent="0.2">
      <c r="A34" s="55"/>
      <c r="B34" s="160" t="s">
        <v>42</v>
      </c>
      <c r="C34" s="193"/>
      <c r="D34" s="194"/>
      <c r="E34" s="194"/>
      <c r="F34" s="194"/>
      <c r="G34" s="194"/>
      <c r="H34" s="194"/>
      <c r="I34" s="195"/>
      <c r="J34" s="149" t="s">
        <v>239</v>
      </c>
      <c r="L34" s="192"/>
      <c r="M34" s="192"/>
      <c r="N34" s="192"/>
      <c r="O34" s="192"/>
      <c r="P34" s="192"/>
    </row>
    <row r="35" spans="1:16" ht="7.5" customHeight="1" x14ac:dyDescent="0.15">
      <c r="A35" s="55"/>
      <c r="B35" s="160"/>
      <c r="C35" s="56"/>
      <c r="D35" s="56"/>
      <c r="E35" s="56"/>
      <c r="F35" s="56"/>
      <c r="G35" s="56"/>
      <c r="H35" s="56"/>
      <c r="I35" s="56"/>
      <c r="J35" s="149"/>
      <c r="L35" s="192"/>
      <c r="M35" s="192"/>
      <c r="N35" s="192"/>
      <c r="O35" s="192"/>
      <c r="P35" s="192"/>
    </row>
    <row r="36" spans="1:16" ht="17.25" customHeight="1" x14ac:dyDescent="0.15">
      <c r="A36" s="55"/>
      <c r="B36" s="160"/>
      <c r="C36" s="210"/>
      <c r="D36" s="210"/>
      <c r="E36" s="210"/>
      <c r="F36" s="210"/>
      <c r="G36" s="210"/>
      <c r="H36" s="210"/>
      <c r="I36" s="210"/>
      <c r="J36" s="149"/>
      <c r="L36" s="192"/>
      <c r="M36" s="192"/>
      <c r="N36" s="192"/>
      <c r="O36" s="192"/>
      <c r="P36" s="192"/>
    </row>
    <row r="37" spans="1:16" ht="7.5" customHeight="1" x14ac:dyDescent="0.15">
      <c r="A37" s="55"/>
      <c r="B37" s="160"/>
      <c r="C37" s="56"/>
      <c r="D37" s="56"/>
      <c r="E37" s="56"/>
      <c r="F37" s="56"/>
      <c r="G37" s="56"/>
      <c r="H37" s="56"/>
      <c r="I37" s="56"/>
      <c r="J37" s="149"/>
      <c r="L37" s="192"/>
      <c r="M37" s="192"/>
      <c r="N37" s="192"/>
      <c r="O37" s="192"/>
      <c r="P37" s="192"/>
    </row>
    <row r="38" spans="1:16" ht="17.25" customHeight="1" x14ac:dyDescent="0.15">
      <c r="A38" s="205" t="s">
        <v>179</v>
      </c>
      <c r="B38" s="206"/>
      <c r="C38" s="57"/>
      <c r="D38" s="57"/>
      <c r="E38" s="57"/>
      <c r="F38" s="57"/>
      <c r="G38" s="57"/>
      <c r="H38" s="57"/>
      <c r="I38" s="57"/>
      <c r="J38" s="147"/>
      <c r="L38" s="192"/>
      <c r="M38" s="192"/>
      <c r="N38" s="192"/>
      <c r="O38" s="192"/>
      <c r="P38" s="192"/>
    </row>
    <row r="39" spans="1:16" ht="7.5" customHeight="1" thickBot="1" x14ac:dyDescent="0.2">
      <c r="A39" s="55"/>
      <c r="B39" s="160"/>
      <c r="C39" s="56"/>
      <c r="D39" s="56"/>
      <c r="E39" s="56"/>
      <c r="F39" s="56"/>
      <c r="G39" s="56"/>
      <c r="H39" s="56"/>
      <c r="I39" s="56"/>
      <c r="J39" s="149"/>
      <c r="L39" s="192"/>
      <c r="M39" s="192"/>
      <c r="N39" s="192"/>
      <c r="O39" s="192"/>
      <c r="P39" s="192"/>
    </row>
    <row r="40" spans="1:16" ht="17.25" customHeight="1" thickBot="1" x14ac:dyDescent="0.2">
      <c r="A40" s="55"/>
      <c r="B40" s="160" t="s">
        <v>42</v>
      </c>
      <c r="C40" s="193"/>
      <c r="D40" s="194"/>
      <c r="E40" s="194"/>
      <c r="F40" s="194"/>
      <c r="G40" s="194"/>
      <c r="H40" s="194"/>
      <c r="I40" s="195"/>
      <c r="J40" s="149"/>
      <c r="L40" s="192"/>
      <c r="M40" s="192"/>
      <c r="N40" s="192"/>
      <c r="O40" s="192"/>
      <c r="P40" s="192"/>
    </row>
    <row r="41" spans="1:16" ht="7.5" customHeight="1" x14ac:dyDescent="0.15">
      <c r="A41" s="55"/>
      <c r="B41" s="160"/>
      <c r="C41" s="56"/>
      <c r="D41" s="56"/>
      <c r="E41" s="56"/>
      <c r="F41" s="56"/>
      <c r="G41" s="56"/>
      <c r="H41" s="56"/>
      <c r="I41" s="56"/>
      <c r="J41" s="149"/>
      <c r="L41" s="192"/>
      <c r="M41" s="192"/>
      <c r="N41" s="192"/>
      <c r="O41" s="192"/>
      <c r="P41" s="192"/>
    </row>
    <row r="42" spans="1:16" ht="17.25" customHeight="1" x14ac:dyDescent="0.15">
      <c r="A42" s="55"/>
      <c r="B42" s="160"/>
      <c r="C42" s="210"/>
      <c r="D42" s="210"/>
      <c r="E42" s="210"/>
      <c r="F42" s="210"/>
      <c r="G42" s="210"/>
      <c r="H42" s="210"/>
      <c r="I42" s="210"/>
      <c r="J42" s="149"/>
      <c r="L42" s="192"/>
      <c r="M42" s="192"/>
      <c r="N42" s="192"/>
      <c r="O42" s="192"/>
      <c r="P42" s="192"/>
    </row>
    <row r="43" spans="1:16" ht="7.5" customHeight="1" x14ac:dyDescent="0.15">
      <c r="A43" s="55"/>
      <c r="B43" s="160"/>
      <c r="C43" s="56"/>
      <c r="D43" s="56"/>
      <c r="E43" s="56"/>
      <c r="F43" s="56"/>
      <c r="G43" s="56"/>
      <c r="H43" s="56"/>
      <c r="I43" s="56"/>
      <c r="J43" s="149"/>
      <c r="L43" s="192"/>
      <c r="M43" s="192"/>
      <c r="N43" s="192"/>
      <c r="O43" s="192"/>
      <c r="P43" s="192"/>
    </row>
    <row r="44" spans="1:16" ht="17.25" customHeight="1" x14ac:dyDescent="0.15">
      <c r="A44" s="205" t="s">
        <v>178</v>
      </c>
      <c r="B44" s="206"/>
      <c r="C44" s="57"/>
      <c r="D44" s="57"/>
      <c r="E44" s="57"/>
      <c r="F44" s="57"/>
      <c r="G44" s="57"/>
      <c r="H44" s="57"/>
      <c r="I44" s="57"/>
      <c r="J44" s="147"/>
      <c r="L44" s="192"/>
      <c r="M44" s="192"/>
      <c r="N44" s="192"/>
      <c r="O44" s="192"/>
      <c r="P44" s="192"/>
    </row>
    <row r="45" spans="1:16" ht="7.5" customHeight="1" thickBot="1" x14ac:dyDescent="0.2">
      <c r="A45" s="55"/>
      <c r="B45" s="160"/>
      <c r="C45" s="56"/>
      <c r="D45" s="56"/>
      <c r="E45" s="56"/>
      <c r="F45" s="56"/>
      <c r="G45" s="56"/>
      <c r="H45" s="56"/>
      <c r="I45" s="56"/>
      <c r="J45" s="149"/>
      <c r="L45" s="192"/>
      <c r="M45" s="192"/>
      <c r="N45" s="192"/>
      <c r="O45" s="192"/>
      <c r="P45" s="192"/>
    </row>
    <row r="46" spans="1:16" ht="17.25" customHeight="1" thickBot="1" x14ac:dyDescent="0.2">
      <c r="A46" s="55"/>
      <c r="B46" s="160" t="s">
        <v>42</v>
      </c>
      <c r="C46" s="193"/>
      <c r="D46" s="194"/>
      <c r="E46" s="194"/>
      <c r="F46" s="194"/>
      <c r="G46" s="194"/>
      <c r="H46" s="194"/>
      <c r="I46" s="195"/>
      <c r="J46" s="149"/>
      <c r="L46" s="192"/>
      <c r="M46" s="192"/>
      <c r="N46" s="192"/>
      <c r="O46" s="192"/>
      <c r="P46" s="192"/>
    </row>
    <row r="47" spans="1:16" ht="7.5" customHeight="1" x14ac:dyDescent="0.15">
      <c r="A47" s="55"/>
      <c r="B47" s="160"/>
      <c r="C47" s="56"/>
      <c r="D47" s="56"/>
      <c r="E47" s="56"/>
      <c r="F47" s="56"/>
      <c r="G47" s="56"/>
      <c r="H47" s="56"/>
      <c r="I47" s="56"/>
      <c r="J47" s="149"/>
      <c r="L47" s="192"/>
      <c r="M47" s="192"/>
      <c r="N47" s="192"/>
      <c r="O47" s="192"/>
      <c r="P47" s="192"/>
    </row>
    <row r="48" spans="1:16" ht="17.25" customHeight="1" x14ac:dyDescent="0.15">
      <c r="A48" s="55"/>
      <c r="B48" s="160"/>
      <c r="C48" s="210"/>
      <c r="D48" s="210"/>
      <c r="E48" s="210"/>
      <c r="F48" s="210"/>
      <c r="G48" s="210"/>
      <c r="H48" s="210"/>
      <c r="I48" s="210"/>
      <c r="J48" s="149"/>
      <c r="O48" s="182"/>
      <c r="P48" s="182"/>
    </row>
    <row r="49" spans="1:16" ht="7.5" customHeight="1" x14ac:dyDescent="0.15">
      <c r="A49" s="55"/>
      <c r="B49" s="161"/>
      <c r="C49" s="56"/>
      <c r="D49" s="56"/>
      <c r="E49" s="56"/>
      <c r="F49" s="56"/>
      <c r="G49" s="56"/>
      <c r="H49" s="56"/>
      <c r="I49" s="56"/>
      <c r="J49" s="149"/>
    </row>
    <row r="50" spans="1:16" ht="17.25" customHeight="1" x14ac:dyDescent="0.15">
      <c r="A50" s="211" t="s">
        <v>28</v>
      </c>
      <c r="B50" s="212"/>
      <c r="C50" s="179"/>
      <c r="D50" s="179"/>
      <c r="E50" s="179"/>
      <c r="F50" s="179"/>
      <c r="G50" s="179"/>
      <c r="H50" s="179"/>
      <c r="I50" s="179"/>
      <c r="J50" s="146"/>
    </row>
    <row r="51" spans="1:16" ht="7.5" customHeight="1" thickBot="1" x14ac:dyDescent="0.2">
      <c r="A51" s="69"/>
      <c r="B51" s="40"/>
      <c r="C51" s="40"/>
      <c r="D51" s="40"/>
      <c r="E51" s="40"/>
      <c r="F51" s="40"/>
      <c r="G51" s="40"/>
      <c r="H51" s="40"/>
      <c r="I51" s="40"/>
      <c r="J51" s="142"/>
    </row>
    <row r="52" spans="1:16" ht="39" customHeight="1" thickBot="1" x14ac:dyDescent="0.2">
      <c r="A52" s="118" t="s">
        <v>224</v>
      </c>
      <c r="B52" s="177" t="s">
        <v>206</v>
      </c>
      <c r="C52" s="193"/>
      <c r="D52" s="194"/>
      <c r="E52" s="194"/>
      <c r="F52" s="194"/>
      <c r="G52" s="194"/>
      <c r="H52" s="194"/>
      <c r="I52" s="195"/>
      <c r="J52" s="191" t="s">
        <v>241</v>
      </c>
      <c r="M52" s="178"/>
      <c r="N52" s="190"/>
      <c r="O52" s="178"/>
      <c r="P52" s="178"/>
    </row>
    <row r="53" spans="1:16" ht="7.5" customHeight="1" thickBot="1" x14ac:dyDescent="0.2">
      <c r="A53" s="118"/>
      <c r="B53" s="177"/>
      <c r="C53" s="47"/>
      <c r="D53" s="47"/>
      <c r="E53" s="47"/>
      <c r="F53" s="47"/>
      <c r="G53" s="47"/>
      <c r="H53" s="47"/>
      <c r="I53" s="47"/>
      <c r="J53" s="144"/>
      <c r="L53" s="178"/>
      <c r="M53" s="178"/>
      <c r="N53" s="178"/>
      <c r="O53" s="178"/>
      <c r="P53" s="178"/>
    </row>
    <row r="54" spans="1:16" ht="17.25" customHeight="1" thickBot="1" x14ac:dyDescent="0.2">
      <c r="A54" s="120" t="s">
        <v>169</v>
      </c>
      <c r="B54" s="121" t="s">
        <v>214</v>
      </c>
      <c r="C54" s="207" t="s">
        <v>220</v>
      </c>
      <c r="D54" s="208"/>
      <c r="E54" s="208"/>
      <c r="F54" s="208"/>
      <c r="G54" s="208"/>
      <c r="H54" s="208"/>
      <c r="I54" s="209"/>
      <c r="J54" s="150" t="s">
        <v>220</v>
      </c>
    </row>
    <row r="55" spans="1:16" ht="8.25" customHeight="1" thickBot="1" x14ac:dyDescent="0.2">
      <c r="A55" s="120"/>
      <c r="B55" s="121"/>
      <c r="C55" s="70"/>
      <c r="D55" s="70"/>
      <c r="E55" s="70"/>
      <c r="F55" s="70"/>
      <c r="G55" s="70"/>
      <c r="H55" s="70"/>
      <c r="I55" s="70"/>
      <c r="J55" s="150"/>
    </row>
    <row r="56" spans="1:16" ht="17.25" customHeight="1" thickBot="1" x14ac:dyDescent="0.2">
      <c r="A56" s="120" t="s">
        <v>169</v>
      </c>
      <c r="B56" s="121" t="s">
        <v>215</v>
      </c>
      <c r="C56" s="181"/>
      <c r="D56" s="70"/>
      <c r="E56" s="70" t="s">
        <v>44</v>
      </c>
      <c r="F56" s="70"/>
      <c r="G56" s="70"/>
      <c r="H56" s="70"/>
      <c r="I56" s="70"/>
      <c r="J56" s="144" t="s">
        <v>147</v>
      </c>
      <c r="L56" s="222" t="s">
        <v>230</v>
      </c>
      <c r="M56" s="222"/>
      <c r="N56" s="222"/>
      <c r="O56" s="222"/>
      <c r="P56" s="222"/>
    </row>
    <row r="57" spans="1:16" ht="7.5" customHeight="1" thickBot="1" x14ac:dyDescent="0.2">
      <c r="A57" s="120"/>
      <c r="B57" s="121"/>
      <c r="C57" s="70"/>
      <c r="D57" s="70"/>
      <c r="E57" s="70"/>
      <c r="F57" s="70"/>
      <c r="G57" s="70"/>
      <c r="H57" s="70"/>
      <c r="I57" s="70"/>
      <c r="J57" s="150"/>
      <c r="L57" s="222"/>
      <c r="M57" s="222"/>
      <c r="N57" s="222"/>
      <c r="O57" s="222"/>
      <c r="P57" s="222"/>
    </row>
    <row r="58" spans="1:16" ht="17.25" customHeight="1" thickBot="1" x14ac:dyDescent="0.2">
      <c r="A58" s="118" t="s">
        <v>169</v>
      </c>
      <c r="B58" s="177" t="s">
        <v>216</v>
      </c>
      <c r="C58" s="193" t="s">
        <v>228</v>
      </c>
      <c r="D58" s="194"/>
      <c r="E58" s="194"/>
      <c r="F58" s="194"/>
      <c r="G58" s="194"/>
      <c r="H58" s="194"/>
      <c r="I58" s="195"/>
      <c r="J58" s="144" t="s">
        <v>218</v>
      </c>
      <c r="L58" s="222"/>
      <c r="M58" s="222"/>
      <c r="N58" s="222"/>
      <c r="O58" s="222"/>
      <c r="P58" s="222"/>
    </row>
    <row r="59" spans="1:16" ht="7.5" customHeight="1" thickBot="1" x14ac:dyDescent="0.2">
      <c r="A59" s="46"/>
      <c r="B59" s="59"/>
      <c r="C59" s="56"/>
      <c r="D59" s="56"/>
      <c r="E59" s="56"/>
      <c r="F59" s="56"/>
      <c r="G59" s="56"/>
      <c r="H59" s="56"/>
      <c r="I59" s="56"/>
      <c r="J59" s="144"/>
    </row>
    <row r="60" spans="1:16" ht="17.25" customHeight="1" thickBot="1" x14ac:dyDescent="0.2">
      <c r="A60" s="118" t="s">
        <v>169</v>
      </c>
      <c r="B60" s="177" t="s">
        <v>217</v>
      </c>
      <c r="C60" s="193" t="s">
        <v>229</v>
      </c>
      <c r="D60" s="194"/>
      <c r="E60" s="194"/>
      <c r="F60" s="194"/>
      <c r="G60" s="194"/>
      <c r="H60" s="194"/>
      <c r="I60" s="195"/>
      <c r="J60" s="144" t="s">
        <v>219</v>
      </c>
    </row>
    <row r="61" spans="1:16" ht="7.5" customHeight="1" x14ac:dyDescent="0.15">
      <c r="A61" s="45"/>
      <c r="B61" s="36"/>
      <c r="C61" s="38"/>
      <c r="D61" s="38"/>
      <c r="E61" s="38"/>
      <c r="F61" s="38"/>
      <c r="G61" s="38"/>
      <c r="H61" s="38"/>
      <c r="I61" s="38"/>
      <c r="J61" s="145"/>
    </row>
    <row r="62" spans="1:16" ht="17.25" customHeight="1" x14ac:dyDescent="0.15">
      <c r="A62" s="211" t="s">
        <v>33</v>
      </c>
      <c r="B62" s="212"/>
      <c r="C62" s="123"/>
      <c r="D62" s="123"/>
      <c r="E62" s="123"/>
      <c r="F62" s="123"/>
      <c r="G62" s="123"/>
      <c r="H62" s="123"/>
      <c r="I62" s="123"/>
      <c r="J62" s="146"/>
    </row>
    <row r="63" spans="1:16" s="71" customFormat="1" ht="7.5" customHeight="1" x14ac:dyDescent="0.15">
      <c r="A63" s="42"/>
      <c r="B63" s="40"/>
      <c r="C63" s="40"/>
      <c r="D63" s="40"/>
      <c r="E63" s="40"/>
      <c r="F63" s="40"/>
      <c r="G63" s="40"/>
      <c r="H63" s="40"/>
      <c r="I63" s="40"/>
      <c r="J63" s="142"/>
      <c r="L63" s="192" t="s">
        <v>204</v>
      </c>
      <c r="M63" s="192"/>
      <c r="N63" s="192"/>
      <c r="O63" s="192"/>
      <c r="P63" s="192"/>
    </row>
    <row r="64" spans="1:16" ht="17.25" customHeight="1" x14ac:dyDescent="0.15">
      <c r="A64" s="215" t="s">
        <v>168</v>
      </c>
      <c r="B64" s="216"/>
      <c r="C64" s="156"/>
      <c r="D64" s="156"/>
      <c r="E64" s="156"/>
      <c r="F64" s="156"/>
      <c r="G64" s="156"/>
      <c r="H64" s="156"/>
      <c r="I64" s="156"/>
      <c r="J64" s="157"/>
      <c r="L64" s="192"/>
      <c r="M64" s="192"/>
      <c r="N64" s="192"/>
      <c r="O64" s="192"/>
      <c r="P64" s="192"/>
    </row>
    <row r="65" spans="1:16" ht="7.5" customHeight="1" thickBot="1" x14ac:dyDescent="0.2">
      <c r="A65" s="118"/>
      <c r="B65" s="177"/>
      <c r="C65" s="124"/>
      <c r="D65" s="124"/>
      <c r="E65" s="124"/>
      <c r="F65" s="124"/>
      <c r="G65" s="124"/>
      <c r="H65" s="124"/>
      <c r="I65" s="124"/>
      <c r="J65" s="144"/>
      <c r="L65" s="192"/>
      <c r="M65" s="192"/>
      <c r="N65" s="192"/>
      <c r="O65" s="192"/>
      <c r="P65" s="192"/>
    </row>
    <row r="66" spans="1:16" ht="17.25" customHeight="1" thickBot="1" x14ac:dyDescent="0.2">
      <c r="A66" s="118"/>
      <c r="B66" s="177" t="s">
        <v>203</v>
      </c>
      <c r="C66" s="193"/>
      <c r="D66" s="194"/>
      <c r="E66" s="194"/>
      <c r="F66" s="194"/>
      <c r="G66" s="194"/>
      <c r="H66" s="194"/>
      <c r="I66" s="195"/>
      <c r="J66" s="151" t="s">
        <v>207</v>
      </c>
      <c r="L66" s="192"/>
      <c r="M66" s="192"/>
      <c r="N66" s="192"/>
      <c r="O66" s="192"/>
      <c r="P66" s="192"/>
    </row>
    <row r="67" spans="1:16" ht="7.5" customHeight="1" thickBot="1" x14ac:dyDescent="0.2">
      <c r="A67" s="118"/>
      <c r="B67" s="177"/>
      <c r="C67" s="124"/>
      <c r="D67" s="124"/>
      <c r="E67" s="124"/>
      <c r="F67" s="124"/>
      <c r="G67" s="124"/>
      <c r="H67" s="124"/>
      <c r="I67" s="124"/>
      <c r="J67" s="144"/>
      <c r="L67" s="192"/>
      <c r="M67" s="192"/>
      <c r="N67" s="192"/>
      <c r="O67" s="192"/>
      <c r="P67" s="192"/>
    </row>
    <row r="68" spans="1:16" ht="17.25" customHeight="1" thickBot="1" x14ac:dyDescent="0.2">
      <c r="A68" s="118"/>
      <c r="B68" s="177" t="s">
        <v>80</v>
      </c>
      <c r="C68" s="193"/>
      <c r="D68" s="194"/>
      <c r="E68" s="194"/>
      <c r="F68" s="194"/>
      <c r="G68" s="194"/>
      <c r="H68" s="194"/>
      <c r="I68" s="195"/>
      <c r="J68" s="151" t="s">
        <v>233</v>
      </c>
      <c r="L68" s="192"/>
      <c r="M68" s="192"/>
      <c r="N68" s="192"/>
      <c r="O68" s="192"/>
      <c r="P68" s="192"/>
    </row>
    <row r="69" spans="1:16" s="71" customFormat="1" ht="7.5" customHeight="1" thickBot="1" x14ac:dyDescent="0.2">
      <c r="A69" s="72"/>
      <c r="B69" s="119"/>
      <c r="C69" s="124"/>
      <c r="D69" s="124"/>
      <c r="E69" s="124"/>
      <c r="F69" s="124"/>
      <c r="G69" s="124"/>
      <c r="H69" s="124"/>
      <c r="I69" s="124"/>
      <c r="J69" s="148"/>
      <c r="L69" s="192"/>
      <c r="M69" s="192"/>
      <c r="N69" s="192"/>
      <c r="O69" s="192"/>
      <c r="P69" s="192"/>
    </row>
    <row r="70" spans="1:16" ht="17.25" customHeight="1" thickBot="1" x14ac:dyDescent="0.2">
      <c r="A70" s="118"/>
      <c r="B70" s="177" t="s">
        <v>79</v>
      </c>
      <c r="C70" s="193"/>
      <c r="D70" s="194"/>
      <c r="E70" s="194"/>
      <c r="F70" s="194"/>
      <c r="G70" s="194"/>
      <c r="H70" s="194"/>
      <c r="I70" s="195"/>
      <c r="J70" s="151" t="s">
        <v>234</v>
      </c>
      <c r="L70" s="192"/>
      <c r="M70" s="192"/>
      <c r="N70" s="192"/>
      <c r="O70" s="192"/>
      <c r="P70" s="192"/>
    </row>
    <row r="71" spans="1:16" ht="7.5" customHeight="1" thickBot="1" x14ac:dyDescent="0.2">
      <c r="A71" s="118"/>
      <c r="B71" s="177"/>
      <c r="C71" s="124"/>
      <c r="D71" s="124"/>
      <c r="E71" s="124"/>
      <c r="F71" s="124"/>
      <c r="G71" s="124"/>
      <c r="H71" s="124"/>
      <c r="I71" s="124"/>
      <c r="J71" s="144"/>
      <c r="L71" s="192"/>
      <c r="M71" s="192"/>
      <c r="N71" s="192"/>
      <c r="O71" s="192"/>
      <c r="P71" s="192"/>
    </row>
    <row r="72" spans="1:16" ht="17.25" customHeight="1" thickBot="1" x14ac:dyDescent="0.2">
      <c r="A72" s="118"/>
      <c r="B72" s="124" t="s">
        <v>81</v>
      </c>
      <c r="C72" s="238"/>
      <c r="D72" s="239"/>
      <c r="E72" s="124" t="s">
        <v>83</v>
      </c>
      <c r="F72" s="124"/>
      <c r="G72" s="124"/>
      <c r="H72" s="124"/>
      <c r="I72" s="124"/>
      <c r="J72" s="152" t="s">
        <v>148</v>
      </c>
      <c r="L72" s="192"/>
      <c r="M72" s="192"/>
      <c r="N72" s="192"/>
      <c r="O72" s="192"/>
      <c r="P72" s="192"/>
    </row>
    <row r="73" spans="1:16" ht="8.25" customHeight="1" thickBot="1" x14ac:dyDescent="0.2">
      <c r="A73" s="118"/>
      <c r="B73" s="124"/>
      <c r="C73" s="124"/>
      <c r="D73" s="124"/>
      <c r="E73" s="124"/>
      <c r="F73" s="124"/>
      <c r="G73" s="124"/>
      <c r="H73" s="124"/>
      <c r="I73" s="124"/>
      <c r="J73" s="144"/>
      <c r="L73" s="192"/>
      <c r="M73" s="192"/>
      <c r="N73" s="192"/>
      <c r="O73" s="192"/>
      <c r="P73" s="192"/>
    </row>
    <row r="74" spans="1:16" ht="17.25" customHeight="1" thickBot="1" x14ac:dyDescent="0.2">
      <c r="A74" s="118"/>
      <c r="B74" s="124" t="s">
        <v>82</v>
      </c>
      <c r="C74" s="240"/>
      <c r="D74" s="241"/>
      <c r="E74" s="124"/>
      <c r="F74" s="242" t="s">
        <v>84</v>
      </c>
      <c r="G74" s="242"/>
      <c r="H74" s="243"/>
      <c r="I74" s="164">
        <v>0</v>
      </c>
      <c r="J74" s="144" t="s">
        <v>149</v>
      </c>
      <c r="L74" s="192"/>
      <c r="M74" s="192"/>
      <c r="N74" s="192"/>
      <c r="O74" s="192"/>
      <c r="P74" s="192"/>
    </row>
    <row r="75" spans="1:16" ht="7.5" customHeight="1" x14ac:dyDescent="0.15">
      <c r="A75" s="118"/>
      <c r="B75" s="177"/>
      <c r="C75" s="124"/>
      <c r="D75" s="124"/>
      <c r="E75" s="124"/>
      <c r="F75" s="124"/>
      <c r="G75" s="124"/>
      <c r="H75" s="124"/>
      <c r="I75" s="124"/>
      <c r="J75" s="144"/>
      <c r="L75" s="192"/>
      <c r="M75" s="192"/>
      <c r="N75" s="192"/>
      <c r="O75" s="192"/>
      <c r="P75" s="192"/>
    </row>
    <row r="76" spans="1:16" ht="17.25" customHeight="1" x14ac:dyDescent="0.15">
      <c r="A76" s="118"/>
      <c r="B76" s="177"/>
      <c r="C76" s="124"/>
      <c r="D76" s="124"/>
      <c r="E76" s="124"/>
      <c r="F76" s="124"/>
      <c r="G76" s="124"/>
      <c r="H76" s="124"/>
      <c r="I76" s="124"/>
      <c r="J76" s="144"/>
      <c r="L76" s="192"/>
      <c r="M76" s="192"/>
      <c r="N76" s="192"/>
      <c r="O76" s="192"/>
      <c r="P76" s="192"/>
    </row>
    <row r="77" spans="1:16" ht="17.25" customHeight="1" x14ac:dyDescent="0.15">
      <c r="A77" s="211" t="s">
        <v>108</v>
      </c>
      <c r="B77" s="212"/>
      <c r="C77" s="212"/>
      <c r="D77" s="212"/>
      <c r="E77" s="212"/>
      <c r="F77" s="212"/>
      <c r="G77" s="212"/>
      <c r="H77" s="212"/>
      <c r="I77" s="212"/>
      <c r="J77" s="223"/>
      <c r="L77" s="192"/>
      <c r="M77" s="192"/>
      <c r="N77" s="192"/>
      <c r="O77" s="192"/>
      <c r="P77" s="192"/>
    </row>
    <row r="78" spans="1:16" ht="7.5" customHeight="1" x14ac:dyDescent="0.15">
      <c r="A78" s="46"/>
      <c r="B78" s="59"/>
      <c r="C78" s="47"/>
      <c r="D78" s="47"/>
      <c r="E78" s="47"/>
      <c r="F78" s="47"/>
      <c r="G78" s="47"/>
      <c r="H78" s="47"/>
      <c r="I78" s="47"/>
      <c r="J78" s="144"/>
    </row>
    <row r="79" spans="1:16" ht="17.25" customHeight="1" x14ac:dyDescent="0.15">
      <c r="A79" s="215" t="s">
        <v>170</v>
      </c>
      <c r="B79" s="216"/>
      <c r="C79" s="156"/>
      <c r="D79" s="156"/>
      <c r="E79" s="156"/>
      <c r="F79" s="156"/>
      <c r="G79" s="156"/>
      <c r="H79" s="156"/>
      <c r="I79" s="156"/>
      <c r="J79" s="155"/>
      <c r="L79" s="217" t="s">
        <v>167</v>
      </c>
      <c r="M79" s="217"/>
      <c r="N79" s="217"/>
      <c r="O79" s="217"/>
      <c r="P79" s="217"/>
    </row>
    <row r="80" spans="1:16" ht="7.5" customHeight="1" thickBot="1" x14ac:dyDescent="0.2">
      <c r="A80" s="46"/>
      <c r="B80" s="59"/>
      <c r="C80" s="135"/>
      <c r="D80" s="135"/>
      <c r="E80" s="135"/>
      <c r="I80" s="132"/>
      <c r="J80" s="144"/>
      <c r="L80" s="217"/>
      <c r="M80" s="217"/>
      <c r="N80" s="217"/>
      <c r="O80" s="217"/>
      <c r="P80" s="217"/>
    </row>
    <row r="81" spans="1:16" ht="17.25" customHeight="1" thickBot="1" x14ac:dyDescent="0.2">
      <c r="A81" s="46"/>
      <c r="B81" s="135" t="s">
        <v>109</v>
      </c>
      <c r="C81" s="165" t="s">
        <v>242</v>
      </c>
      <c r="E81" s="135"/>
      <c r="F81" s="132" t="s">
        <v>139</v>
      </c>
      <c r="G81" s="213"/>
      <c r="H81" s="214"/>
      <c r="I81" s="6" t="s">
        <v>138</v>
      </c>
      <c r="J81" s="144" t="s">
        <v>150</v>
      </c>
      <c r="L81" s="217"/>
      <c r="M81" s="217"/>
      <c r="N81" s="217"/>
      <c r="O81" s="217"/>
      <c r="P81" s="217"/>
    </row>
    <row r="82" spans="1:16" ht="7.5" customHeight="1" thickBot="1" x14ac:dyDescent="0.2">
      <c r="A82" s="46"/>
      <c r="B82" s="59"/>
      <c r="C82" s="58"/>
      <c r="D82" s="58"/>
      <c r="E82" s="58"/>
      <c r="G82" s="58"/>
      <c r="I82" s="133"/>
      <c r="J82" s="153"/>
      <c r="L82" s="217"/>
      <c r="M82" s="217"/>
      <c r="N82" s="217"/>
      <c r="O82" s="217"/>
      <c r="P82" s="217"/>
    </row>
    <row r="83" spans="1:16" ht="17.25" customHeight="1" thickBot="1" x14ac:dyDescent="0.2">
      <c r="A83" s="46"/>
      <c r="B83" s="135" t="s">
        <v>110</v>
      </c>
      <c r="C83" s="165" t="s">
        <v>242</v>
      </c>
      <c r="E83" s="135"/>
      <c r="F83" s="132" t="s">
        <v>139</v>
      </c>
      <c r="G83" s="213"/>
      <c r="H83" s="214"/>
      <c r="I83" s="6" t="s">
        <v>185</v>
      </c>
      <c r="J83" s="144" t="s">
        <v>186</v>
      </c>
      <c r="L83" s="217"/>
      <c r="M83" s="217"/>
      <c r="N83" s="217"/>
      <c r="O83" s="217"/>
      <c r="P83" s="217"/>
    </row>
    <row r="84" spans="1:16" ht="7.5" customHeight="1" thickBot="1" x14ac:dyDescent="0.2">
      <c r="A84" s="46"/>
      <c r="B84" s="59"/>
      <c r="C84" s="58"/>
      <c r="D84" s="58"/>
      <c r="E84" s="58"/>
      <c r="G84" s="58"/>
      <c r="I84" s="133"/>
      <c r="J84" s="153"/>
      <c r="L84" s="217"/>
      <c r="M84" s="217"/>
      <c r="N84" s="217"/>
      <c r="O84" s="217"/>
      <c r="P84" s="217"/>
    </row>
    <row r="85" spans="1:16" ht="17.25" customHeight="1" thickBot="1" x14ac:dyDescent="0.2">
      <c r="A85" s="46"/>
      <c r="B85" s="135" t="s">
        <v>111</v>
      </c>
      <c r="C85" s="165" t="s">
        <v>242</v>
      </c>
      <c r="E85" s="135"/>
      <c r="F85" s="132" t="s">
        <v>139</v>
      </c>
      <c r="G85" s="213"/>
      <c r="H85" s="214"/>
      <c r="I85" s="6" t="s">
        <v>138</v>
      </c>
      <c r="J85" s="144" t="s">
        <v>152</v>
      </c>
      <c r="L85" s="217"/>
      <c r="M85" s="217"/>
      <c r="N85" s="217"/>
      <c r="O85" s="217"/>
      <c r="P85" s="217"/>
    </row>
    <row r="86" spans="1:16" ht="7.5" customHeight="1" thickBot="1" x14ac:dyDescent="0.2">
      <c r="A86" s="46"/>
      <c r="B86" s="59"/>
      <c r="C86" s="58"/>
      <c r="D86" s="58"/>
      <c r="E86" s="58"/>
      <c r="G86" s="58"/>
      <c r="H86" s="58"/>
      <c r="I86" s="58"/>
      <c r="J86" s="153"/>
      <c r="L86" s="217"/>
      <c r="M86" s="217"/>
      <c r="N86" s="217"/>
      <c r="O86" s="217"/>
      <c r="P86" s="217"/>
    </row>
    <row r="87" spans="1:16" ht="17.25" customHeight="1" thickBot="1" x14ac:dyDescent="0.2">
      <c r="A87" s="46"/>
      <c r="B87" s="135" t="s">
        <v>112</v>
      </c>
      <c r="C87" s="165" t="s">
        <v>242</v>
      </c>
      <c r="E87" s="135"/>
      <c r="F87" s="132" t="s">
        <v>139</v>
      </c>
      <c r="G87" s="213"/>
      <c r="H87" s="214"/>
      <c r="I87" s="6" t="s">
        <v>138</v>
      </c>
      <c r="J87" s="144" t="s">
        <v>152</v>
      </c>
      <c r="L87" s="217"/>
      <c r="M87" s="217"/>
      <c r="N87" s="217"/>
      <c r="O87" s="217"/>
      <c r="P87" s="217"/>
    </row>
    <row r="88" spans="1:16" ht="7.5" customHeight="1" thickBot="1" x14ac:dyDescent="0.2">
      <c r="A88" s="46"/>
      <c r="B88" s="59"/>
      <c r="C88" s="58"/>
      <c r="D88" s="58"/>
      <c r="E88" s="58"/>
      <c r="G88" s="58"/>
      <c r="H88" s="58"/>
      <c r="I88" s="58"/>
      <c r="J88" s="153"/>
    </row>
    <row r="89" spans="1:16" ht="17.25" customHeight="1" thickBot="1" x14ac:dyDescent="0.2">
      <c r="A89" s="46"/>
      <c r="B89" s="135" t="s">
        <v>113</v>
      </c>
      <c r="C89" s="165" t="s">
        <v>242</v>
      </c>
      <c r="E89" s="135"/>
      <c r="F89" s="132" t="s">
        <v>139</v>
      </c>
      <c r="G89" s="213"/>
      <c r="H89" s="214"/>
      <c r="I89" s="6" t="s">
        <v>138</v>
      </c>
      <c r="J89" s="144" t="s">
        <v>153</v>
      </c>
    </row>
    <row r="90" spans="1:16" ht="7.5" customHeight="1" thickBot="1" x14ac:dyDescent="0.2">
      <c r="A90" s="46"/>
      <c r="B90" s="59"/>
      <c r="C90" s="58"/>
      <c r="D90" s="58"/>
      <c r="E90" s="58"/>
      <c r="G90" s="58"/>
      <c r="H90" s="58"/>
      <c r="I90" s="58"/>
      <c r="J90" s="153"/>
    </row>
    <row r="91" spans="1:16" ht="17.25" customHeight="1" thickBot="1" x14ac:dyDescent="0.2">
      <c r="A91" s="46"/>
      <c r="B91" s="135" t="s">
        <v>115</v>
      </c>
      <c r="C91" s="165" t="s">
        <v>242</v>
      </c>
      <c r="E91" s="135"/>
      <c r="F91" s="132" t="s">
        <v>139</v>
      </c>
      <c r="G91" s="213"/>
      <c r="H91" s="214"/>
      <c r="I91" s="6" t="s">
        <v>140</v>
      </c>
      <c r="J91" s="144" t="s">
        <v>154</v>
      </c>
    </row>
    <row r="92" spans="1:16" ht="7.5" customHeight="1" thickBot="1" x14ac:dyDescent="0.2">
      <c r="A92" s="46"/>
      <c r="B92" s="59"/>
      <c r="C92" s="58"/>
      <c r="D92" s="58"/>
      <c r="E92" s="58"/>
      <c r="G92" s="58"/>
      <c r="H92" s="58"/>
      <c r="I92" s="58"/>
      <c r="J92" s="153"/>
    </row>
    <row r="93" spans="1:16" ht="17.25" customHeight="1" thickBot="1" x14ac:dyDescent="0.2">
      <c r="A93" s="46"/>
      <c r="B93" s="135" t="s">
        <v>114</v>
      </c>
      <c r="C93" s="165" t="s">
        <v>242</v>
      </c>
      <c r="E93" s="135"/>
      <c r="F93" s="132" t="s">
        <v>139</v>
      </c>
      <c r="G93" s="213"/>
      <c r="H93" s="214"/>
      <c r="I93" s="6" t="s">
        <v>140</v>
      </c>
      <c r="J93" s="144" t="s">
        <v>155</v>
      </c>
    </row>
    <row r="94" spans="1:16" ht="7.5" customHeight="1" thickBot="1" x14ac:dyDescent="0.2">
      <c r="A94" s="46"/>
      <c r="B94" s="59"/>
      <c r="C94" s="58"/>
      <c r="D94" s="58"/>
      <c r="E94" s="58"/>
      <c r="F94" s="58"/>
      <c r="G94" s="58"/>
      <c r="H94" s="58"/>
      <c r="I94" s="58"/>
      <c r="J94" s="153"/>
    </row>
    <row r="95" spans="1:16" ht="17.25" customHeight="1" x14ac:dyDescent="0.15">
      <c r="A95" s="46"/>
      <c r="B95" s="48" t="s">
        <v>116</v>
      </c>
      <c r="C95" s="196"/>
      <c r="D95" s="197"/>
      <c r="E95" s="197"/>
      <c r="F95" s="197"/>
      <c r="G95" s="197"/>
      <c r="H95" s="197"/>
      <c r="I95" s="198"/>
      <c r="J95" s="153"/>
    </row>
    <row r="96" spans="1:16" ht="17.25" customHeight="1" thickBot="1" x14ac:dyDescent="0.2">
      <c r="A96" s="46"/>
      <c r="B96" s="48"/>
      <c r="C96" s="199"/>
      <c r="D96" s="200"/>
      <c r="E96" s="200"/>
      <c r="F96" s="200"/>
      <c r="G96" s="200"/>
      <c r="H96" s="200"/>
      <c r="I96" s="201"/>
      <c r="J96" s="153"/>
    </row>
    <row r="97" spans="1:10" ht="7.5" customHeight="1" x14ac:dyDescent="0.15">
      <c r="A97" s="46"/>
      <c r="B97" s="59"/>
      <c r="C97" s="48"/>
      <c r="D97" s="48"/>
      <c r="E97" s="58"/>
      <c r="F97" s="58"/>
      <c r="G97" s="58"/>
      <c r="H97" s="58"/>
      <c r="I97" s="58"/>
      <c r="J97" s="153"/>
    </row>
    <row r="98" spans="1:10" ht="17.25" customHeight="1" x14ac:dyDescent="0.15">
      <c r="A98" s="215" t="s">
        <v>171</v>
      </c>
      <c r="B98" s="216"/>
      <c r="C98" s="154"/>
      <c r="D98" s="154"/>
      <c r="E98" s="158"/>
      <c r="F98" s="158"/>
      <c r="G98" s="158"/>
      <c r="H98" s="158"/>
      <c r="I98" s="158"/>
      <c r="J98" s="159"/>
    </row>
    <row r="99" spans="1:10" ht="7.5" customHeight="1" thickBot="1" x14ac:dyDescent="0.2">
      <c r="A99" s="46"/>
      <c r="B99" s="59"/>
      <c r="C99" s="48"/>
      <c r="D99" s="48"/>
      <c r="E99" s="58"/>
      <c r="F99" s="58"/>
      <c r="G99" s="58"/>
      <c r="H99" s="58"/>
      <c r="I99" s="58"/>
      <c r="J99" s="153"/>
    </row>
    <row r="100" spans="1:10" ht="17.25" customHeight="1" thickBot="1" x14ac:dyDescent="0.2">
      <c r="A100" s="46"/>
      <c r="B100" s="135" t="s">
        <v>118</v>
      </c>
      <c r="C100" s="165" t="s">
        <v>242</v>
      </c>
      <c r="D100" s="48"/>
      <c r="E100" s="58"/>
      <c r="F100" s="58"/>
      <c r="G100" s="58"/>
      <c r="H100" s="58"/>
      <c r="I100" s="58"/>
      <c r="J100" s="153" t="s">
        <v>156</v>
      </c>
    </row>
    <row r="101" spans="1:10" ht="7.5" customHeight="1" thickBot="1" x14ac:dyDescent="0.2">
      <c r="A101" s="46"/>
      <c r="B101" s="58"/>
      <c r="D101" s="48"/>
      <c r="E101" s="58"/>
      <c r="F101" s="58"/>
      <c r="G101" s="58"/>
      <c r="H101" s="58"/>
      <c r="I101" s="58"/>
      <c r="J101" s="153"/>
    </row>
    <row r="102" spans="1:10" ht="17.25" customHeight="1" thickBot="1" x14ac:dyDescent="0.2">
      <c r="A102" s="46"/>
      <c r="B102" s="135" t="s">
        <v>119</v>
      </c>
      <c r="C102" s="165" t="s">
        <v>242</v>
      </c>
      <c r="D102" s="48"/>
      <c r="E102" s="58"/>
      <c r="F102" s="58"/>
      <c r="G102" s="58"/>
      <c r="H102" s="58"/>
      <c r="I102" s="58"/>
      <c r="J102" s="153" t="s">
        <v>156</v>
      </c>
    </row>
    <row r="103" spans="1:10" ht="7.5" customHeight="1" thickBot="1" x14ac:dyDescent="0.2">
      <c r="A103" s="46"/>
      <c r="B103" s="58"/>
      <c r="D103" s="58"/>
      <c r="E103" s="58"/>
      <c r="G103" s="58"/>
      <c r="I103" s="133"/>
      <c r="J103" s="153"/>
    </row>
    <row r="104" spans="1:10" ht="17.25" customHeight="1" thickBot="1" x14ac:dyDescent="0.2">
      <c r="A104" s="46"/>
      <c r="B104" s="135" t="s">
        <v>120</v>
      </c>
      <c r="C104" s="165" t="s">
        <v>242</v>
      </c>
      <c r="E104" s="135"/>
      <c r="F104" s="132" t="s">
        <v>139</v>
      </c>
      <c r="G104" s="213"/>
      <c r="H104" s="214"/>
      <c r="I104" s="6" t="s">
        <v>142</v>
      </c>
      <c r="J104" s="144" t="s">
        <v>157</v>
      </c>
    </row>
    <row r="105" spans="1:10" ht="7.5" customHeight="1" thickBot="1" x14ac:dyDescent="0.2">
      <c r="A105" s="46"/>
      <c r="B105" s="58"/>
      <c r="D105" s="58"/>
      <c r="E105" s="58"/>
      <c r="F105" s="58"/>
      <c r="G105" s="58"/>
      <c r="H105" s="58"/>
      <c r="I105" s="58"/>
      <c r="J105" s="153"/>
    </row>
    <row r="106" spans="1:10" ht="17.25" customHeight="1" thickBot="1" x14ac:dyDescent="0.2">
      <c r="A106" s="46"/>
      <c r="B106" s="135" t="s">
        <v>113</v>
      </c>
      <c r="C106" s="165" t="s">
        <v>242</v>
      </c>
      <c r="E106" s="135"/>
      <c r="F106" s="132" t="s">
        <v>139</v>
      </c>
      <c r="G106" s="213"/>
      <c r="H106" s="214"/>
      <c r="I106" s="6" t="s">
        <v>138</v>
      </c>
      <c r="J106" s="144" t="s">
        <v>153</v>
      </c>
    </row>
    <row r="107" spans="1:10" ht="7.5" customHeight="1" thickBot="1" x14ac:dyDescent="0.2">
      <c r="A107" s="46"/>
      <c r="B107" s="58"/>
      <c r="D107" s="58"/>
      <c r="E107" s="58"/>
      <c r="F107" s="58"/>
      <c r="G107" s="58"/>
      <c r="H107" s="58"/>
      <c r="I107" s="58"/>
      <c r="J107" s="153"/>
    </row>
    <row r="108" spans="1:10" ht="17.25" customHeight="1" thickBot="1" x14ac:dyDescent="0.2">
      <c r="A108" s="46"/>
      <c r="B108" s="135" t="s">
        <v>115</v>
      </c>
      <c r="C108" s="165" t="s">
        <v>242</v>
      </c>
      <c r="E108" s="135"/>
      <c r="F108" s="132" t="s">
        <v>139</v>
      </c>
      <c r="G108" s="213"/>
      <c r="H108" s="214"/>
      <c r="I108" s="6" t="s">
        <v>140</v>
      </c>
      <c r="J108" s="144" t="s">
        <v>154</v>
      </c>
    </row>
    <row r="109" spans="1:10" ht="7.5" customHeight="1" thickBot="1" x14ac:dyDescent="0.2">
      <c r="A109" s="46"/>
      <c r="B109" s="58"/>
      <c r="D109" s="58"/>
      <c r="E109" s="58"/>
      <c r="F109" s="58"/>
      <c r="G109" s="58"/>
      <c r="H109" s="58"/>
      <c r="I109" s="58"/>
      <c r="J109" s="153"/>
    </row>
    <row r="110" spans="1:10" ht="17.25" customHeight="1" thickBot="1" x14ac:dyDescent="0.2">
      <c r="A110" s="46"/>
      <c r="B110" s="135" t="s">
        <v>122</v>
      </c>
      <c r="C110" s="165" t="s">
        <v>242</v>
      </c>
      <c r="E110" s="135"/>
      <c r="F110" s="132" t="s">
        <v>139</v>
      </c>
      <c r="G110" s="213"/>
      <c r="H110" s="214"/>
      <c r="I110" s="6" t="s">
        <v>138</v>
      </c>
      <c r="J110" s="144" t="s">
        <v>151</v>
      </c>
    </row>
    <row r="111" spans="1:10" ht="7.5" customHeight="1" thickBot="1" x14ac:dyDescent="0.2">
      <c r="A111" s="46"/>
      <c r="B111" s="58"/>
      <c r="D111" s="58"/>
      <c r="E111" s="58"/>
      <c r="F111" s="58"/>
      <c r="G111" s="58"/>
      <c r="H111" s="58"/>
      <c r="I111" s="58"/>
      <c r="J111" s="153"/>
    </row>
    <row r="112" spans="1:10" ht="17.25" customHeight="1" thickBot="1" x14ac:dyDescent="0.2">
      <c r="A112" s="46"/>
      <c r="B112" s="135" t="s">
        <v>121</v>
      </c>
      <c r="C112" s="165" t="s">
        <v>242</v>
      </c>
      <c r="E112" s="135"/>
      <c r="F112" s="132" t="s">
        <v>139</v>
      </c>
      <c r="G112" s="213"/>
      <c r="H112" s="214"/>
      <c r="I112" s="6" t="s">
        <v>138</v>
      </c>
      <c r="J112" s="144" t="s">
        <v>153</v>
      </c>
    </row>
    <row r="113" spans="1:10" ht="7.5" customHeight="1" thickBot="1" x14ac:dyDescent="0.2">
      <c r="A113" s="46"/>
      <c r="B113" s="58"/>
      <c r="D113" s="58"/>
      <c r="E113" s="58"/>
      <c r="F113" s="58"/>
      <c r="G113" s="58"/>
      <c r="H113" s="58"/>
      <c r="I113" s="58"/>
      <c r="J113" s="153"/>
    </row>
    <row r="114" spans="1:10" ht="17.25" customHeight="1" thickBot="1" x14ac:dyDescent="0.2">
      <c r="A114" s="46"/>
      <c r="B114" s="135" t="s">
        <v>114</v>
      </c>
      <c r="C114" s="165" t="s">
        <v>242</v>
      </c>
      <c r="E114" s="135"/>
      <c r="F114" s="132" t="s">
        <v>139</v>
      </c>
      <c r="G114" s="213"/>
      <c r="H114" s="214"/>
      <c r="I114" s="6" t="s">
        <v>140</v>
      </c>
      <c r="J114" s="144" t="s">
        <v>155</v>
      </c>
    </row>
    <row r="115" spans="1:10" ht="7.5" customHeight="1" thickBot="1" x14ac:dyDescent="0.2">
      <c r="A115" s="46"/>
      <c r="B115" s="58"/>
      <c r="D115" s="58"/>
      <c r="E115" s="58"/>
      <c r="F115" s="58"/>
      <c r="G115" s="58"/>
      <c r="H115" s="58"/>
      <c r="I115" s="58"/>
      <c r="J115" s="153"/>
    </row>
    <row r="116" spans="1:10" ht="17.25" customHeight="1" thickBot="1" x14ac:dyDescent="0.2">
      <c r="A116" s="46"/>
      <c r="B116" s="135" t="s">
        <v>123</v>
      </c>
      <c r="C116" s="165" t="s">
        <v>242</v>
      </c>
      <c r="E116" s="135"/>
      <c r="F116" s="132" t="s">
        <v>139</v>
      </c>
      <c r="G116" s="213"/>
      <c r="H116" s="214"/>
      <c r="I116" s="6" t="s">
        <v>141</v>
      </c>
      <c r="J116" s="144" t="s">
        <v>158</v>
      </c>
    </row>
    <row r="117" spans="1:10" ht="7.5" customHeight="1" thickBot="1" x14ac:dyDescent="0.2">
      <c r="A117" s="46"/>
      <c r="B117" s="58"/>
      <c r="D117" s="58"/>
      <c r="E117" s="58"/>
      <c r="F117" s="58"/>
      <c r="G117" s="58"/>
      <c r="H117" s="58"/>
      <c r="I117" s="58"/>
      <c r="J117" s="153"/>
    </row>
    <row r="118" spans="1:10" ht="17.25" customHeight="1" thickBot="1" x14ac:dyDescent="0.2">
      <c r="A118" s="46"/>
      <c r="B118" s="135" t="s">
        <v>124</v>
      </c>
      <c r="C118" s="165" t="s">
        <v>242</v>
      </c>
      <c r="E118" s="135"/>
      <c r="F118" s="132" t="s">
        <v>139</v>
      </c>
      <c r="G118" s="213"/>
      <c r="H118" s="214"/>
      <c r="I118" s="6" t="s">
        <v>140</v>
      </c>
      <c r="J118" s="144" t="s">
        <v>159</v>
      </c>
    </row>
    <row r="119" spans="1:10" ht="7.5" customHeight="1" thickBot="1" x14ac:dyDescent="0.2">
      <c r="A119" s="46"/>
      <c r="B119" s="58"/>
      <c r="D119" s="58"/>
      <c r="E119" s="58"/>
      <c r="F119" s="58"/>
      <c r="G119" s="58"/>
      <c r="H119" s="58"/>
      <c r="I119" s="58"/>
      <c r="J119" s="153"/>
    </row>
    <row r="120" spans="1:10" ht="17.25" customHeight="1" x14ac:dyDescent="0.15">
      <c r="A120" s="46"/>
      <c r="B120" s="48" t="s">
        <v>116</v>
      </c>
      <c r="C120" s="196"/>
      <c r="D120" s="197"/>
      <c r="E120" s="197"/>
      <c r="F120" s="197"/>
      <c r="G120" s="197"/>
      <c r="H120" s="197"/>
      <c r="I120" s="198"/>
      <c r="J120" s="153"/>
    </row>
    <row r="121" spans="1:10" ht="17.25" customHeight="1" thickBot="1" x14ac:dyDescent="0.2">
      <c r="A121" s="46"/>
      <c r="B121" s="48"/>
      <c r="C121" s="199"/>
      <c r="D121" s="200"/>
      <c r="E121" s="200"/>
      <c r="F121" s="200"/>
      <c r="G121" s="200"/>
      <c r="H121" s="200"/>
      <c r="I121" s="201"/>
      <c r="J121" s="153"/>
    </row>
    <row r="122" spans="1:10" ht="7.5" customHeight="1" x14ac:dyDescent="0.15">
      <c r="A122" s="46"/>
      <c r="B122" s="59"/>
      <c r="C122" s="48"/>
      <c r="D122" s="48"/>
      <c r="E122" s="58"/>
      <c r="F122" s="58"/>
      <c r="G122" s="58"/>
      <c r="H122" s="58"/>
      <c r="I122" s="58"/>
      <c r="J122" s="153"/>
    </row>
    <row r="123" spans="1:10" ht="17.25" customHeight="1" x14ac:dyDescent="0.15">
      <c r="A123" s="215" t="s">
        <v>172</v>
      </c>
      <c r="B123" s="216"/>
      <c r="C123" s="156"/>
      <c r="D123" s="156"/>
      <c r="E123" s="156"/>
      <c r="F123" s="156"/>
      <c r="G123" s="156"/>
      <c r="H123" s="156"/>
      <c r="I123" s="156"/>
      <c r="J123" s="159"/>
    </row>
    <row r="124" spans="1:10" ht="7.5" customHeight="1" thickBot="1" x14ac:dyDescent="0.2">
      <c r="A124" s="46"/>
      <c r="B124" s="59"/>
      <c r="C124" s="135"/>
      <c r="D124" s="135"/>
      <c r="E124" s="135"/>
      <c r="I124" s="132"/>
      <c r="J124" s="153"/>
    </row>
    <row r="125" spans="1:10" ht="17.25" customHeight="1" thickBot="1" x14ac:dyDescent="0.2">
      <c r="A125" s="46"/>
      <c r="B125" s="135" t="s">
        <v>125</v>
      </c>
      <c r="C125" s="165" t="s">
        <v>242</v>
      </c>
      <c r="E125" s="135"/>
      <c r="F125" s="132" t="s">
        <v>139</v>
      </c>
      <c r="G125" s="213"/>
      <c r="H125" s="214"/>
      <c r="I125" s="6" t="s">
        <v>143</v>
      </c>
      <c r="J125" s="144" t="s">
        <v>160</v>
      </c>
    </row>
    <row r="126" spans="1:10" ht="7.5" customHeight="1" thickBot="1" x14ac:dyDescent="0.2">
      <c r="A126" s="46"/>
      <c r="B126" s="58"/>
      <c r="D126" s="58"/>
      <c r="E126" s="58"/>
      <c r="G126" s="58"/>
      <c r="I126" s="133"/>
      <c r="J126" s="153"/>
    </row>
    <row r="127" spans="1:10" ht="17.25" customHeight="1" thickBot="1" x14ac:dyDescent="0.2">
      <c r="A127" s="46"/>
      <c r="B127" s="135" t="s">
        <v>126</v>
      </c>
      <c r="C127" s="165" t="s">
        <v>242</v>
      </c>
      <c r="E127" s="135"/>
      <c r="F127" s="132" t="s">
        <v>139</v>
      </c>
      <c r="G127" s="213"/>
      <c r="H127" s="214"/>
      <c r="I127" s="6" t="s">
        <v>143</v>
      </c>
      <c r="J127" s="144" t="s">
        <v>160</v>
      </c>
    </row>
    <row r="128" spans="1:10" ht="7.5" customHeight="1" thickBot="1" x14ac:dyDescent="0.2">
      <c r="A128" s="46"/>
      <c r="B128" s="58"/>
      <c r="D128" s="58"/>
      <c r="E128" s="58"/>
      <c r="G128" s="58"/>
      <c r="I128" s="133"/>
      <c r="J128" s="153"/>
    </row>
    <row r="129" spans="1:10" ht="17.25" customHeight="1" thickBot="1" x14ac:dyDescent="0.2">
      <c r="A129" s="46"/>
      <c r="B129" s="135" t="s">
        <v>127</v>
      </c>
      <c r="C129" s="165" t="s">
        <v>242</v>
      </c>
      <c r="E129" s="135"/>
      <c r="F129" s="132" t="s">
        <v>139</v>
      </c>
      <c r="G129" s="213"/>
      <c r="H129" s="214"/>
      <c r="I129" s="6" t="s">
        <v>144</v>
      </c>
      <c r="J129" s="144" t="s">
        <v>161</v>
      </c>
    </row>
    <row r="130" spans="1:10" ht="7.5" customHeight="1" thickBot="1" x14ac:dyDescent="0.2">
      <c r="A130" s="46"/>
      <c r="B130" s="58"/>
      <c r="D130" s="58"/>
      <c r="E130" s="58"/>
      <c r="F130" s="58"/>
      <c r="G130" s="58"/>
      <c r="H130" s="58"/>
      <c r="I130" s="58"/>
      <c r="J130" s="153"/>
    </row>
    <row r="131" spans="1:10" ht="17.25" customHeight="1" thickBot="1" x14ac:dyDescent="0.2">
      <c r="A131" s="46"/>
      <c r="B131" s="135" t="s">
        <v>128</v>
      </c>
      <c r="C131" s="165" t="s">
        <v>242</v>
      </c>
      <c r="E131" s="135"/>
      <c r="F131" s="132" t="s">
        <v>139</v>
      </c>
      <c r="G131" s="213"/>
      <c r="H131" s="214"/>
      <c r="I131" s="6" t="s">
        <v>145</v>
      </c>
      <c r="J131" s="144" t="s">
        <v>161</v>
      </c>
    </row>
    <row r="132" spans="1:10" ht="7.5" customHeight="1" thickBot="1" x14ac:dyDescent="0.2">
      <c r="A132" s="46"/>
      <c r="B132" s="58"/>
      <c r="D132" s="58"/>
      <c r="E132" s="58"/>
      <c r="F132" s="58"/>
      <c r="G132" s="58"/>
      <c r="H132" s="58"/>
      <c r="I132" s="58"/>
      <c r="J132" s="153"/>
    </row>
    <row r="133" spans="1:10" ht="17.25" customHeight="1" x14ac:dyDescent="0.15">
      <c r="A133" s="46"/>
      <c r="B133" s="48" t="s">
        <v>116</v>
      </c>
      <c r="C133" s="196"/>
      <c r="D133" s="197"/>
      <c r="E133" s="197"/>
      <c r="F133" s="197"/>
      <c r="G133" s="197"/>
      <c r="H133" s="197"/>
      <c r="I133" s="198"/>
      <c r="J133" s="153"/>
    </row>
    <row r="134" spans="1:10" ht="17.25" customHeight="1" thickBot="1" x14ac:dyDescent="0.2">
      <c r="A134" s="46"/>
      <c r="B134" s="48"/>
      <c r="C134" s="199"/>
      <c r="D134" s="200"/>
      <c r="E134" s="200"/>
      <c r="F134" s="200"/>
      <c r="G134" s="200"/>
      <c r="H134" s="200"/>
      <c r="I134" s="201"/>
      <c r="J134" s="153"/>
    </row>
    <row r="135" spans="1:10" ht="7.5" customHeight="1" x14ac:dyDescent="0.15">
      <c r="A135" s="46"/>
      <c r="B135" s="59"/>
      <c r="C135" s="48"/>
      <c r="D135" s="48"/>
      <c r="E135" s="58"/>
      <c r="F135" s="58"/>
      <c r="G135" s="58"/>
      <c r="H135" s="58"/>
      <c r="I135" s="58"/>
      <c r="J135" s="153"/>
    </row>
    <row r="136" spans="1:10" ht="17.25" customHeight="1" x14ac:dyDescent="0.15">
      <c r="A136" s="215" t="s">
        <v>173</v>
      </c>
      <c r="B136" s="216"/>
      <c r="C136" s="156"/>
      <c r="D136" s="156"/>
      <c r="E136" s="156"/>
      <c r="F136" s="156"/>
      <c r="G136" s="156"/>
      <c r="H136" s="156"/>
      <c r="I136" s="156"/>
      <c r="J136" s="159"/>
    </row>
    <row r="137" spans="1:10" ht="7.5" customHeight="1" thickBot="1" x14ac:dyDescent="0.2">
      <c r="A137" s="46"/>
      <c r="B137" s="59"/>
      <c r="C137" s="135"/>
      <c r="D137" s="135"/>
      <c r="E137" s="135"/>
      <c r="I137" s="132"/>
      <c r="J137" s="153"/>
    </row>
    <row r="138" spans="1:10" ht="17.25" customHeight="1" thickBot="1" x14ac:dyDescent="0.2">
      <c r="A138" s="46"/>
      <c r="B138" s="135" t="s">
        <v>129</v>
      </c>
      <c r="C138" s="165" t="s">
        <v>242</v>
      </c>
      <c r="E138" s="135"/>
      <c r="F138" s="132" t="s">
        <v>139</v>
      </c>
      <c r="G138" s="213"/>
      <c r="H138" s="214"/>
      <c r="I138" s="6" t="s">
        <v>142</v>
      </c>
      <c r="J138" s="144" t="s">
        <v>162</v>
      </c>
    </row>
    <row r="139" spans="1:10" ht="7.5" customHeight="1" thickBot="1" x14ac:dyDescent="0.2">
      <c r="A139" s="46"/>
      <c r="B139" s="58"/>
      <c r="D139" s="58"/>
      <c r="E139" s="58"/>
      <c r="G139" s="58"/>
      <c r="I139" s="133"/>
      <c r="J139" s="153"/>
    </row>
    <row r="140" spans="1:10" ht="17.25" customHeight="1" thickBot="1" x14ac:dyDescent="0.2">
      <c r="A140" s="46"/>
      <c r="B140" s="135" t="s">
        <v>130</v>
      </c>
      <c r="C140" s="165" t="s">
        <v>242</v>
      </c>
      <c r="E140" s="135"/>
      <c r="F140" s="132" t="s">
        <v>139</v>
      </c>
      <c r="G140" s="213"/>
      <c r="H140" s="214"/>
      <c r="I140" s="6" t="s">
        <v>142</v>
      </c>
      <c r="J140" s="144" t="s">
        <v>162</v>
      </c>
    </row>
    <row r="141" spans="1:10" ht="7.5" customHeight="1" thickBot="1" x14ac:dyDescent="0.2">
      <c r="A141" s="46"/>
      <c r="B141" s="58"/>
      <c r="D141" s="58"/>
      <c r="E141" s="58"/>
      <c r="G141" s="58"/>
      <c r="I141" s="133"/>
      <c r="J141" s="153"/>
    </row>
    <row r="142" spans="1:10" ht="17.25" customHeight="1" thickBot="1" x14ac:dyDescent="0.2">
      <c r="A142" s="46"/>
      <c r="B142" s="135" t="s">
        <v>131</v>
      </c>
      <c r="C142" s="165" t="s">
        <v>242</v>
      </c>
      <c r="E142" s="135"/>
      <c r="F142" s="132" t="s">
        <v>139</v>
      </c>
      <c r="G142" s="213"/>
      <c r="H142" s="214"/>
      <c r="I142" s="6" t="s">
        <v>140</v>
      </c>
      <c r="J142" s="144" t="s">
        <v>163</v>
      </c>
    </row>
    <row r="143" spans="1:10" ht="7.5" customHeight="1" thickBot="1" x14ac:dyDescent="0.2">
      <c r="A143" s="46"/>
      <c r="B143" s="58"/>
      <c r="D143" s="58"/>
      <c r="E143" s="58"/>
      <c r="F143" s="58"/>
      <c r="G143" s="58"/>
      <c r="H143" s="58"/>
      <c r="I143" s="58"/>
      <c r="J143" s="153"/>
    </row>
    <row r="144" spans="1:10" ht="17.25" customHeight="1" thickBot="1" x14ac:dyDescent="0.2">
      <c r="A144" s="46"/>
      <c r="B144" s="135" t="s">
        <v>132</v>
      </c>
      <c r="C144" s="165" t="s">
        <v>242</v>
      </c>
      <c r="E144" s="135"/>
      <c r="F144" s="132" t="s">
        <v>139</v>
      </c>
      <c r="G144" s="213"/>
      <c r="H144" s="214"/>
      <c r="I144" s="6" t="s">
        <v>140</v>
      </c>
      <c r="J144" s="144" t="s">
        <v>154</v>
      </c>
    </row>
    <row r="145" spans="1:10" ht="7.5" customHeight="1" thickBot="1" x14ac:dyDescent="0.2">
      <c r="A145" s="46"/>
      <c r="B145" s="58"/>
      <c r="D145" s="58"/>
      <c r="E145" s="58"/>
      <c r="F145" s="58"/>
      <c r="G145" s="58"/>
      <c r="H145" s="58"/>
      <c r="I145" s="58"/>
      <c r="J145" s="153"/>
    </row>
    <row r="146" spans="1:10" ht="17.25" customHeight="1" thickBot="1" x14ac:dyDescent="0.2">
      <c r="A146" s="46"/>
      <c r="B146" s="48" t="s">
        <v>116</v>
      </c>
      <c r="C146" s="230"/>
      <c r="D146" s="231"/>
      <c r="E146" s="231"/>
      <c r="F146" s="231"/>
      <c r="G146" s="231"/>
      <c r="H146" s="231"/>
      <c r="I146" s="232"/>
      <c r="J146" s="153"/>
    </row>
    <row r="147" spans="1:10" ht="7.5" customHeight="1" x14ac:dyDescent="0.15">
      <c r="A147" s="46"/>
      <c r="B147" s="59"/>
      <c r="C147" s="48"/>
      <c r="D147" s="48"/>
      <c r="E147" s="58"/>
      <c r="F147" s="58"/>
      <c r="G147" s="58"/>
      <c r="H147" s="58"/>
      <c r="I147" s="58"/>
      <c r="J147" s="153"/>
    </row>
    <row r="148" spans="1:10" ht="17.25" customHeight="1" x14ac:dyDescent="0.15">
      <c r="A148" s="215" t="s">
        <v>174</v>
      </c>
      <c r="B148" s="216"/>
      <c r="C148" s="154"/>
      <c r="D148" s="154"/>
      <c r="E148" s="158"/>
      <c r="F148" s="158"/>
      <c r="G148" s="158"/>
      <c r="H148" s="158"/>
      <c r="I148" s="158"/>
      <c r="J148" s="159"/>
    </row>
    <row r="149" spans="1:10" ht="7.5" customHeight="1" thickBot="1" x14ac:dyDescent="0.2">
      <c r="A149" s="46"/>
      <c r="B149" s="59"/>
      <c r="C149" s="48"/>
      <c r="D149" s="48"/>
      <c r="E149" s="58"/>
      <c r="F149" s="58"/>
      <c r="G149" s="58"/>
      <c r="H149" s="58"/>
      <c r="I149" s="58"/>
      <c r="J149" s="153"/>
    </row>
    <row r="150" spans="1:10" ht="17.25" customHeight="1" thickBot="1" x14ac:dyDescent="0.2">
      <c r="A150" s="46"/>
      <c r="B150" s="135" t="s">
        <v>133</v>
      </c>
      <c r="C150" s="165" t="s">
        <v>242</v>
      </c>
      <c r="E150" s="135"/>
      <c r="F150" s="132" t="s">
        <v>139</v>
      </c>
      <c r="G150" s="213"/>
      <c r="H150" s="214"/>
      <c r="I150" s="6" t="s">
        <v>142</v>
      </c>
      <c r="J150" s="144" t="s">
        <v>162</v>
      </c>
    </row>
    <row r="151" spans="1:10" ht="7.5" customHeight="1" thickBot="1" x14ac:dyDescent="0.2">
      <c r="A151" s="46"/>
      <c r="B151" s="58"/>
      <c r="D151" s="58"/>
      <c r="E151" s="58"/>
      <c r="G151" s="58"/>
      <c r="I151" s="133"/>
      <c r="J151" s="153"/>
    </row>
    <row r="152" spans="1:10" ht="17.25" customHeight="1" thickBot="1" x14ac:dyDescent="0.2">
      <c r="A152" s="46"/>
      <c r="B152" s="135" t="s">
        <v>134</v>
      </c>
      <c r="C152" s="165" t="s">
        <v>242</v>
      </c>
      <c r="E152" s="135"/>
      <c r="F152" s="132" t="s">
        <v>139</v>
      </c>
      <c r="G152" s="213"/>
      <c r="H152" s="214"/>
      <c r="I152" s="6" t="s">
        <v>142</v>
      </c>
      <c r="J152" s="144" t="s">
        <v>164</v>
      </c>
    </row>
    <row r="153" spans="1:10" ht="7.5" customHeight="1" thickBot="1" x14ac:dyDescent="0.2">
      <c r="A153" s="46"/>
      <c r="B153" s="58"/>
      <c r="D153" s="58"/>
      <c r="E153" s="58"/>
      <c r="G153" s="58"/>
      <c r="I153" s="133"/>
      <c r="J153" s="153"/>
    </row>
    <row r="154" spans="1:10" ht="17.25" customHeight="1" thickBot="1" x14ac:dyDescent="0.2">
      <c r="A154" s="46"/>
      <c r="B154" s="135" t="s">
        <v>135</v>
      </c>
      <c r="C154" s="165" t="s">
        <v>242</v>
      </c>
      <c r="E154" s="135"/>
      <c r="F154" s="132" t="s">
        <v>139</v>
      </c>
      <c r="G154" s="213"/>
      <c r="H154" s="214"/>
      <c r="I154" s="6" t="s">
        <v>142</v>
      </c>
      <c r="J154" s="144" t="s">
        <v>164</v>
      </c>
    </row>
    <row r="155" spans="1:10" ht="7.5" customHeight="1" thickBot="1" x14ac:dyDescent="0.2">
      <c r="A155" s="46"/>
      <c r="B155" s="58"/>
      <c r="D155" s="58"/>
      <c r="E155" s="58"/>
      <c r="F155" s="58"/>
      <c r="G155" s="58"/>
      <c r="H155" s="58"/>
      <c r="I155" s="58"/>
      <c r="J155" s="153"/>
    </row>
    <row r="156" spans="1:10" ht="17.25" customHeight="1" x14ac:dyDescent="0.15">
      <c r="A156" s="46"/>
      <c r="B156" s="48" t="s">
        <v>116</v>
      </c>
      <c r="C156" s="224"/>
      <c r="D156" s="225"/>
      <c r="E156" s="225"/>
      <c r="F156" s="225"/>
      <c r="G156" s="225"/>
      <c r="H156" s="225"/>
      <c r="I156" s="226"/>
      <c r="J156" s="153"/>
    </row>
    <row r="157" spans="1:10" ht="17.25" customHeight="1" thickBot="1" x14ac:dyDescent="0.2">
      <c r="A157" s="46"/>
      <c r="B157" s="59"/>
      <c r="C157" s="227"/>
      <c r="D157" s="228"/>
      <c r="E157" s="228"/>
      <c r="F157" s="228"/>
      <c r="G157" s="228"/>
      <c r="H157" s="228"/>
      <c r="I157" s="229"/>
      <c r="J157" s="153"/>
    </row>
    <row r="158" spans="1:10" ht="7.5" customHeight="1" x14ac:dyDescent="0.15">
      <c r="A158" s="46"/>
      <c r="B158" s="59"/>
      <c r="C158" s="48"/>
      <c r="D158" s="48"/>
      <c r="E158" s="58"/>
      <c r="F158" s="58"/>
      <c r="G158" s="58"/>
      <c r="H158" s="58"/>
      <c r="I158" s="58"/>
      <c r="J158" s="153"/>
    </row>
    <row r="159" spans="1:10" ht="17.25" customHeight="1" x14ac:dyDescent="0.15">
      <c r="A159" s="215" t="s">
        <v>175</v>
      </c>
      <c r="B159" s="216"/>
      <c r="C159" s="154"/>
      <c r="D159" s="154"/>
      <c r="E159" s="158"/>
      <c r="F159" s="158"/>
      <c r="G159" s="158"/>
      <c r="H159" s="158"/>
      <c r="I159" s="158"/>
      <c r="J159" s="159"/>
    </row>
    <row r="160" spans="1:10" ht="7.5" customHeight="1" thickBot="1" x14ac:dyDescent="0.2">
      <c r="A160" s="46"/>
      <c r="B160" s="59"/>
      <c r="C160" s="48"/>
      <c r="D160" s="48"/>
      <c r="E160" s="58"/>
      <c r="F160" s="58"/>
      <c r="G160" s="58"/>
      <c r="H160" s="58"/>
      <c r="I160" s="58"/>
      <c r="J160" s="153"/>
    </row>
    <row r="161" spans="1:16" ht="17.25" customHeight="1" thickBot="1" x14ac:dyDescent="0.2">
      <c r="A161" s="46"/>
      <c r="B161" s="135" t="s">
        <v>136</v>
      </c>
      <c r="C161" s="165" t="s">
        <v>242</v>
      </c>
      <c r="E161" s="135"/>
      <c r="F161" s="132" t="s">
        <v>139</v>
      </c>
      <c r="G161" s="213"/>
      <c r="H161" s="214"/>
      <c r="I161" s="6" t="s">
        <v>140</v>
      </c>
      <c r="J161" s="144" t="s">
        <v>155</v>
      </c>
    </row>
    <row r="162" spans="1:16" ht="7.5" customHeight="1" thickBot="1" x14ac:dyDescent="0.2">
      <c r="A162" s="46"/>
      <c r="B162" s="58"/>
      <c r="D162" s="58"/>
      <c r="E162" s="58"/>
      <c r="G162" s="58"/>
      <c r="I162" s="133"/>
      <c r="J162" s="153"/>
    </row>
    <row r="163" spans="1:16" ht="17.25" customHeight="1" thickBot="1" x14ac:dyDescent="0.2">
      <c r="A163" s="46"/>
      <c r="B163" s="135" t="s">
        <v>137</v>
      </c>
      <c r="C163" s="165" t="s">
        <v>242</v>
      </c>
      <c r="E163" s="135"/>
      <c r="F163" s="132" t="s">
        <v>139</v>
      </c>
      <c r="G163" s="213"/>
      <c r="H163" s="214"/>
      <c r="I163" s="6" t="s">
        <v>138</v>
      </c>
      <c r="J163" s="144" t="s">
        <v>152</v>
      </c>
    </row>
    <row r="164" spans="1:16" ht="7.5" customHeight="1" thickBot="1" x14ac:dyDescent="0.2">
      <c r="A164" s="46"/>
      <c r="B164" s="58"/>
      <c r="D164" s="58"/>
      <c r="E164" s="58"/>
      <c r="G164" s="58"/>
      <c r="I164" s="133"/>
      <c r="J164" s="153"/>
    </row>
    <row r="165" spans="1:16" ht="17.25" customHeight="1" x14ac:dyDescent="0.15">
      <c r="A165" s="46"/>
      <c r="B165" s="48" t="s">
        <v>116</v>
      </c>
      <c r="C165" s="224"/>
      <c r="D165" s="225"/>
      <c r="E165" s="225"/>
      <c r="F165" s="225"/>
      <c r="G165" s="225"/>
      <c r="H165" s="225"/>
      <c r="I165" s="226"/>
      <c r="J165" s="153"/>
    </row>
    <row r="166" spans="1:16" ht="17.25" customHeight="1" thickBot="1" x14ac:dyDescent="0.2">
      <c r="A166" s="46"/>
      <c r="B166" s="59"/>
      <c r="C166" s="227"/>
      <c r="D166" s="228"/>
      <c r="E166" s="228"/>
      <c r="F166" s="228"/>
      <c r="G166" s="228"/>
      <c r="H166" s="228"/>
      <c r="I166" s="229"/>
      <c r="J166" s="153"/>
    </row>
    <row r="167" spans="1:16" ht="7.5" customHeight="1" x14ac:dyDescent="0.15">
      <c r="A167" s="46"/>
      <c r="B167" s="59"/>
      <c r="C167" s="48"/>
      <c r="D167" s="48"/>
      <c r="E167" s="58"/>
      <c r="F167" s="58"/>
      <c r="G167" s="58"/>
      <c r="H167" s="58"/>
      <c r="I167" s="58"/>
      <c r="J167" s="153"/>
    </row>
    <row r="168" spans="1:16" ht="17.25" customHeight="1" x14ac:dyDescent="0.15">
      <c r="A168" s="211" t="s">
        <v>36</v>
      </c>
      <c r="B168" s="212"/>
      <c r="C168" s="123"/>
      <c r="D168" s="123"/>
      <c r="E168" s="123"/>
      <c r="F168" s="123"/>
      <c r="G168" s="123"/>
      <c r="H168" s="123"/>
      <c r="I168" s="123"/>
      <c r="J168" s="146"/>
    </row>
    <row r="169" spans="1:16" s="71" customFormat="1" ht="7.5" customHeight="1" x14ac:dyDescent="0.15">
      <c r="A169" s="42"/>
      <c r="B169" s="40"/>
      <c r="C169" s="40"/>
      <c r="D169" s="40"/>
      <c r="E169" s="40"/>
      <c r="F169" s="40"/>
      <c r="G169" s="40"/>
      <c r="H169" s="40"/>
      <c r="I169" s="40"/>
      <c r="J169" s="142"/>
    </row>
    <row r="170" spans="1:16" ht="17.25" customHeight="1" x14ac:dyDescent="0.15">
      <c r="A170" s="215" t="s">
        <v>176</v>
      </c>
      <c r="B170" s="216"/>
      <c r="C170" s="156"/>
      <c r="D170" s="156"/>
      <c r="E170" s="156"/>
      <c r="F170" s="156"/>
      <c r="G170" s="156"/>
      <c r="H170" s="156"/>
      <c r="I170" s="156"/>
      <c r="J170" s="155"/>
      <c r="L170" s="217" t="s">
        <v>189</v>
      </c>
      <c r="M170" s="217"/>
      <c r="N170" s="217"/>
      <c r="O170" s="217"/>
      <c r="P170" s="217"/>
    </row>
    <row r="171" spans="1:16" ht="7.5" customHeight="1" thickBot="1" x14ac:dyDescent="0.2">
      <c r="A171" s="118"/>
      <c r="B171" s="117"/>
      <c r="C171" s="71"/>
      <c r="D171" s="71"/>
      <c r="E171" s="71"/>
      <c r="F171" s="71"/>
      <c r="G171" s="71"/>
      <c r="H171" s="71"/>
      <c r="I171" s="71"/>
      <c r="J171" s="144"/>
      <c r="L171" s="217"/>
      <c r="M171" s="217"/>
      <c r="N171" s="217"/>
      <c r="O171" s="217"/>
      <c r="P171" s="217"/>
    </row>
    <row r="172" spans="1:16" ht="17.25" customHeight="1" thickBot="1" x14ac:dyDescent="0.2">
      <c r="A172" s="118"/>
      <c r="B172" s="117" t="s">
        <v>90</v>
      </c>
      <c r="C172" s="193"/>
      <c r="D172" s="194"/>
      <c r="E172" s="194"/>
      <c r="F172" s="194"/>
      <c r="G172" s="194"/>
      <c r="H172" s="194"/>
      <c r="I172" s="195"/>
      <c r="J172" s="144" t="s">
        <v>85</v>
      </c>
      <c r="L172" s="217"/>
      <c r="M172" s="217"/>
      <c r="N172" s="217"/>
      <c r="O172" s="217"/>
      <c r="P172" s="217"/>
    </row>
    <row r="173" spans="1:16" ht="7.5" customHeight="1" thickBot="1" x14ac:dyDescent="0.2">
      <c r="A173" s="118"/>
      <c r="B173" s="117"/>
      <c r="C173" s="39"/>
      <c r="D173" s="39"/>
      <c r="E173" s="39"/>
      <c r="F173" s="39"/>
      <c r="G173" s="39"/>
      <c r="H173" s="39"/>
      <c r="I173" s="39"/>
      <c r="J173" s="144"/>
      <c r="L173" s="217"/>
      <c r="M173" s="217"/>
      <c r="N173" s="217"/>
      <c r="O173" s="217"/>
      <c r="P173" s="217"/>
    </row>
    <row r="174" spans="1:16" ht="17.25" customHeight="1" thickBot="1" x14ac:dyDescent="0.2">
      <c r="A174" s="118"/>
      <c r="B174" s="117" t="s">
        <v>91</v>
      </c>
      <c r="C174" s="238"/>
      <c r="D174" s="239"/>
      <c r="E174" s="124" t="s">
        <v>40</v>
      </c>
      <c r="F174" s="124"/>
      <c r="G174" s="124"/>
      <c r="H174" s="124"/>
      <c r="I174" s="124"/>
      <c r="J174" s="144" t="s">
        <v>165</v>
      </c>
      <c r="L174" s="217"/>
      <c r="M174" s="217"/>
      <c r="N174" s="217"/>
      <c r="O174" s="217"/>
      <c r="P174" s="217"/>
    </row>
    <row r="175" spans="1:16" ht="7.5" customHeight="1" thickBot="1" x14ac:dyDescent="0.2">
      <c r="A175" s="118"/>
      <c r="B175" s="117"/>
      <c r="C175" s="124"/>
      <c r="D175" s="124"/>
      <c r="E175" s="124"/>
      <c r="F175" s="124"/>
      <c r="G175" s="124"/>
      <c r="H175" s="124"/>
      <c r="I175" s="124"/>
      <c r="J175" s="144"/>
    </row>
    <row r="176" spans="1:16" ht="17.25" customHeight="1" thickBot="1" x14ac:dyDescent="0.2">
      <c r="A176" s="118"/>
      <c r="B176" s="117" t="s">
        <v>94</v>
      </c>
      <c r="C176" s="193"/>
      <c r="D176" s="194"/>
      <c r="E176" s="194"/>
      <c r="F176" s="194"/>
      <c r="G176" s="194"/>
      <c r="H176" s="194"/>
      <c r="I176" s="195"/>
      <c r="J176" s="144" t="s">
        <v>104</v>
      </c>
    </row>
    <row r="177" spans="1:10" ht="7.5" customHeight="1" thickBot="1" x14ac:dyDescent="0.2">
      <c r="A177" s="46"/>
      <c r="B177" s="117"/>
      <c r="C177" s="39"/>
      <c r="D177" s="39"/>
      <c r="E177" s="39"/>
      <c r="F177" s="39"/>
      <c r="G177" s="39"/>
      <c r="H177" s="39"/>
      <c r="I177" s="39"/>
      <c r="J177" s="144"/>
    </row>
    <row r="178" spans="1:10" ht="17.25" customHeight="1" thickBot="1" x14ac:dyDescent="0.2">
      <c r="A178" s="118"/>
      <c r="B178" s="117" t="s">
        <v>92</v>
      </c>
      <c r="C178" s="193"/>
      <c r="D178" s="194"/>
      <c r="E178" s="194"/>
      <c r="F178" s="194"/>
      <c r="G178" s="194"/>
      <c r="H178" s="194"/>
      <c r="I178" s="195"/>
      <c r="J178" s="144" t="s">
        <v>190</v>
      </c>
    </row>
    <row r="179" spans="1:10" ht="7.5" customHeight="1" thickBot="1" x14ac:dyDescent="0.2">
      <c r="A179" s="46"/>
      <c r="B179" s="117"/>
      <c r="C179" s="39"/>
      <c r="D179" s="39"/>
      <c r="E179" s="39"/>
      <c r="F179" s="39"/>
      <c r="G179" s="39"/>
      <c r="H179" s="39"/>
      <c r="I179" s="39"/>
      <c r="J179" s="144"/>
    </row>
    <row r="180" spans="1:10" ht="17.25" customHeight="1" thickBot="1" x14ac:dyDescent="0.2">
      <c r="A180" s="118"/>
      <c r="B180" s="117" t="s">
        <v>93</v>
      </c>
      <c r="C180" s="238"/>
      <c r="D180" s="239"/>
      <c r="E180" s="124" t="s">
        <v>40</v>
      </c>
      <c r="F180" s="124"/>
      <c r="G180" s="124"/>
      <c r="H180" s="124"/>
      <c r="I180" s="124"/>
      <c r="J180" s="144" t="s">
        <v>166</v>
      </c>
    </row>
    <row r="181" spans="1:10" ht="7.5" customHeight="1" thickBot="1" x14ac:dyDescent="0.2">
      <c r="A181" s="118"/>
      <c r="B181" s="117"/>
      <c r="C181" s="124"/>
      <c r="D181" s="124"/>
      <c r="E181" s="124"/>
      <c r="F181" s="124"/>
      <c r="G181" s="124"/>
      <c r="H181" s="124"/>
      <c r="I181" s="124"/>
      <c r="J181" s="144"/>
    </row>
    <row r="182" spans="1:10" ht="17.25" customHeight="1" thickBot="1" x14ac:dyDescent="0.2">
      <c r="A182" s="118"/>
      <c r="B182" s="117" t="s">
        <v>95</v>
      </c>
      <c r="C182" s="193"/>
      <c r="D182" s="194"/>
      <c r="E182" s="194"/>
      <c r="F182" s="194"/>
      <c r="G182" s="194"/>
      <c r="H182" s="194"/>
      <c r="I182" s="195"/>
      <c r="J182" s="144" t="s">
        <v>98</v>
      </c>
    </row>
    <row r="183" spans="1:10" ht="7.5" customHeight="1" x14ac:dyDescent="0.15">
      <c r="A183" s="46"/>
      <c r="B183" s="59"/>
      <c r="C183" s="59"/>
      <c r="D183" s="59"/>
      <c r="E183" s="59"/>
      <c r="F183" s="59"/>
      <c r="G183" s="59"/>
      <c r="H183" s="59"/>
      <c r="I183" s="59"/>
      <c r="J183" s="144"/>
    </row>
    <row r="184" spans="1:10" ht="17.25" customHeight="1" x14ac:dyDescent="0.15">
      <c r="A184" s="215" t="s">
        <v>177</v>
      </c>
      <c r="B184" s="216"/>
      <c r="C184" s="156"/>
      <c r="D184" s="156"/>
      <c r="E184" s="156"/>
      <c r="F184" s="156"/>
      <c r="G184" s="156"/>
      <c r="H184" s="156"/>
      <c r="I184" s="156"/>
      <c r="J184" s="155"/>
    </row>
    <row r="185" spans="1:10" ht="7.5" customHeight="1" thickBot="1" x14ac:dyDescent="0.2">
      <c r="A185" s="118"/>
      <c r="B185" s="117"/>
      <c r="C185" s="39"/>
      <c r="D185" s="39"/>
      <c r="E185" s="39"/>
      <c r="F185" s="39"/>
      <c r="G185" s="39"/>
      <c r="H185" s="39"/>
      <c r="I185" s="39"/>
      <c r="J185" s="144"/>
    </row>
    <row r="186" spans="1:10" ht="17.25" customHeight="1" thickBot="1" x14ac:dyDescent="0.2">
      <c r="A186" s="118"/>
      <c r="B186" s="117" t="s">
        <v>86</v>
      </c>
      <c r="C186" s="193"/>
      <c r="D186" s="194"/>
      <c r="E186" s="194"/>
      <c r="F186" s="194"/>
      <c r="G186" s="194"/>
      <c r="H186" s="194"/>
      <c r="I186" s="195"/>
      <c r="J186" s="144" t="s">
        <v>85</v>
      </c>
    </row>
    <row r="187" spans="1:10" ht="7.5" customHeight="1" thickBot="1" x14ac:dyDescent="0.2">
      <c r="A187" s="118"/>
      <c r="B187" s="117"/>
      <c r="C187" s="39"/>
      <c r="D187" s="39"/>
      <c r="E187" s="39"/>
      <c r="F187" s="39"/>
      <c r="G187" s="39"/>
      <c r="H187" s="39"/>
      <c r="I187" s="39"/>
      <c r="J187" s="144"/>
    </row>
    <row r="188" spans="1:10" ht="17.25" customHeight="1" thickBot="1" x14ac:dyDescent="0.2">
      <c r="A188" s="118"/>
      <c r="B188" s="117" t="s">
        <v>87</v>
      </c>
      <c r="C188" s="238"/>
      <c r="D188" s="239"/>
      <c r="E188" s="124" t="s">
        <v>40</v>
      </c>
      <c r="F188" s="124"/>
      <c r="G188" s="124"/>
      <c r="H188" s="124"/>
      <c r="I188" s="124"/>
      <c r="J188" s="144" t="s">
        <v>165</v>
      </c>
    </row>
    <row r="189" spans="1:10" ht="7.5" customHeight="1" thickBot="1" x14ac:dyDescent="0.2">
      <c r="A189" s="118"/>
      <c r="B189" s="117"/>
      <c r="C189" s="124"/>
      <c r="D189" s="124"/>
      <c r="E189" s="124"/>
      <c r="F189" s="124"/>
      <c r="G189" s="124"/>
      <c r="H189" s="124"/>
      <c r="I189" s="124"/>
      <c r="J189" s="144"/>
    </row>
    <row r="190" spans="1:10" ht="17.25" customHeight="1" thickBot="1" x14ac:dyDescent="0.2">
      <c r="A190" s="118"/>
      <c r="B190" s="117" t="s">
        <v>96</v>
      </c>
      <c r="C190" s="193"/>
      <c r="D190" s="194"/>
      <c r="E190" s="194"/>
      <c r="F190" s="194"/>
      <c r="G190" s="194"/>
      <c r="H190" s="194"/>
      <c r="I190" s="195"/>
      <c r="J190" s="144" t="s">
        <v>98</v>
      </c>
    </row>
    <row r="191" spans="1:10" ht="7.5" customHeight="1" x14ac:dyDescent="0.15">
      <c r="A191" s="118"/>
      <c r="B191" s="117"/>
      <c r="C191" s="39"/>
      <c r="D191" s="39"/>
      <c r="E191" s="39"/>
      <c r="F191" s="39"/>
      <c r="G191" s="39"/>
      <c r="H191" s="39"/>
      <c r="I191" s="39"/>
      <c r="J191" s="144"/>
    </row>
    <row r="192" spans="1:10" ht="7.5" customHeight="1" thickBot="1" x14ac:dyDescent="0.2">
      <c r="A192" s="118"/>
      <c r="B192" s="117"/>
      <c r="C192" s="39"/>
      <c r="D192" s="39"/>
      <c r="E192" s="39"/>
      <c r="F192" s="39"/>
      <c r="G192" s="39"/>
      <c r="H192" s="39"/>
      <c r="I192" s="39"/>
      <c r="J192" s="144"/>
    </row>
    <row r="193" spans="1:10" ht="17.25" customHeight="1" thickBot="1" x14ac:dyDescent="0.2">
      <c r="A193" s="118"/>
      <c r="B193" s="117" t="s">
        <v>88</v>
      </c>
      <c r="C193" s="193"/>
      <c r="D193" s="194"/>
      <c r="E193" s="194"/>
      <c r="F193" s="194"/>
      <c r="G193" s="194"/>
      <c r="H193" s="194"/>
      <c r="I193" s="195"/>
      <c r="J193" s="144" t="s">
        <v>221</v>
      </c>
    </row>
    <row r="194" spans="1:10" ht="7.5" customHeight="1" thickBot="1" x14ac:dyDescent="0.2">
      <c r="A194" s="118"/>
      <c r="B194" s="117"/>
      <c r="C194" s="39"/>
      <c r="D194" s="39"/>
      <c r="E194" s="39"/>
      <c r="F194" s="39"/>
      <c r="G194" s="39"/>
      <c r="H194" s="39"/>
      <c r="I194" s="39"/>
      <c r="J194" s="144"/>
    </row>
    <row r="195" spans="1:10" ht="17.25" customHeight="1" thickBot="1" x14ac:dyDescent="0.2">
      <c r="A195" s="118"/>
      <c r="B195" s="117" t="s">
        <v>89</v>
      </c>
      <c r="C195" s="238"/>
      <c r="D195" s="239"/>
      <c r="E195" s="124" t="s">
        <v>40</v>
      </c>
      <c r="F195" s="124"/>
      <c r="G195" s="124"/>
      <c r="H195" s="124"/>
      <c r="I195" s="124"/>
      <c r="J195" s="144" t="s">
        <v>166</v>
      </c>
    </row>
    <row r="196" spans="1:10" ht="7.5" customHeight="1" thickBot="1" x14ac:dyDescent="0.2">
      <c r="A196" s="118"/>
      <c r="B196" s="117"/>
      <c r="C196" s="124"/>
      <c r="D196" s="124"/>
      <c r="E196" s="124"/>
      <c r="F196" s="124"/>
      <c r="G196" s="124"/>
      <c r="H196" s="124"/>
      <c r="I196" s="124"/>
      <c r="J196" s="144"/>
    </row>
    <row r="197" spans="1:10" ht="17.25" customHeight="1" thickBot="1" x14ac:dyDescent="0.2">
      <c r="A197" s="118"/>
      <c r="B197" s="117" t="s">
        <v>97</v>
      </c>
      <c r="C197" s="193"/>
      <c r="D197" s="194"/>
      <c r="E197" s="194"/>
      <c r="F197" s="194"/>
      <c r="G197" s="194"/>
      <c r="H197" s="194"/>
      <c r="I197" s="195"/>
      <c r="J197" s="144" t="s">
        <v>222</v>
      </c>
    </row>
    <row r="198" spans="1:10" ht="7.5" customHeight="1" x14ac:dyDescent="0.15">
      <c r="A198" s="136"/>
      <c r="B198" s="137"/>
      <c r="C198" s="138"/>
      <c r="D198" s="138"/>
      <c r="E198" s="138"/>
      <c r="F198" s="138"/>
      <c r="G198" s="138"/>
      <c r="H198" s="138"/>
      <c r="I198" s="138"/>
      <c r="J198" s="145"/>
    </row>
  </sheetData>
  <sheetProtection selectLockedCells="1"/>
  <mergeCells count="105">
    <mergeCell ref="A184:B184"/>
    <mergeCell ref="A170:B170"/>
    <mergeCell ref="C66:I66"/>
    <mergeCell ref="L63:P77"/>
    <mergeCell ref="L170:P174"/>
    <mergeCell ref="C190:I190"/>
    <mergeCell ref="C197:I197"/>
    <mergeCell ref="C182:I182"/>
    <mergeCell ref="C186:I186"/>
    <mergeCell ref="C193:I193"/>
    <mergeCell ref="C188:D188"/>
    <mergeCell ref="C195:D195"/>
    <mergeCell ref="C178:I178"/>
    <mergeCell ref="C172:I172"/>
    <mergeCell ref="C174:D174"/>
    <mergeCell ref="C180:D180"/>
    <mergeCell ref="C176:I176"/>
    <mergeCell ref="A168:B168"/>
    <mergeCell ref="A64:B64"/>
    <mergeCell ref="C68:I68"/>
    <mergeCell ref="C72:D72"/>
    <mergeCell ref="C74:D74"/>
    <mergeCell ref="F74:H74"/>
    <mergeCell ref="C165:I166"/>
    <mergeCell ref="A4:J4"/>
    <mergeCell ref="C60:I60"/>
    <mergeCell ref="A20:B20"/>
    <mergeCell ref="G22:H22"/>
    <mergeCell ref="C22:D22"/>
    <mergeCell ref="E22:F22"/>
    <mergeCell ref="C24:D24"/>
    <mergeCell ref="E24:F24"/>
    <mergeCell ref="G24:H24"/>
    <mergeCell ref="C28:D28"/>
    <mergeCell ref="C7:I7"/>
    <mergeCell ref="A7:B7"/>
    <mergeCell ref="A50:B50"/>
    <mergeCell ref="A8:B8"/>
    <mergeCell ref="A30:B30"/>
    <mergeCell ref="C36:I36"/>
    <mergeCell ref="C40:I40"/>
    <mergeCell ref="C42:I42"/>
    <mergeCell ref="C12:I12"/>
    <mergeCell ref="C14:I14"/>
    <mergeCell ref="C16:I16"/>
    <mergeCell ref="C34:I34"/>
    <mergeCell ref="C18:I18"/>
    <mergeCell ref="A44:B44"/>
    <mergeCell ref="A123:B123"/>
    <mergeCell ref="A136:B136"/>
    <mergeCell ref="A148:B148"/>
    <mergeCell ref="A159:B159"/>
    <mergeCell ref="G81:H81"/>
    <mergeCell ref="G83:H83"/>
    <mergeCell ref="G85:H85"/>
    <mergeCell ref="G87:H87"/>
    <mergeCell ref="G89:H89"/>
    <mergeCell ref="C156:I157"/>
    <mergeCell ref="C146:I146"/>
    <mergeCell ref="G140:H140"/>
    <mergeCell ref="G144:H144"/>
    <mergeCell ref="G112:H112"/>
    <mergeCell ref="G114:H114"/>
    <mergeCell ref="G116:H116"/>
    <mergeCell ref="G118:H118"/>
    <mergeCell ref="G152:H152"/>
    <mergeCell ref="G154:H154"/>
    <mergeCell ref="G161:H161"/>
    <mergeCell ref="G91:H91"/>
    <mergeCell ref="L16:P20"/>
    <mergeCell ref="L22:P28"/>
    <mergeCell ref="G26:I26"/>
    <mergeCell ref="L56:P58"/>
    <mergeCell ref="G163:H163"/>
    <mergeCell ref="G125:H125"/>
    <mergeCell ref="G127:H127"/>
    <mergeCell ref="G129:H129"/>
    <mergeCell ref="G131:H131"/>
    <mergeCell ref="G138:H138"/>
    <mergeCell ref="A77:J77"/>
    <mergeCell ref="C58:I58"/>
    <mergeCell ref="C52:I52"/>
    <mergeCell ref="A79:B79"/>
    <mergeCell ref="G150:H150"/>
    <mergeCell ref="G104:H104"/>
    <mergeCell ref="G106:H106"/>
    <mergeCell ref="G108:H108"/>
    <mergeCell ref="G110:H110"/>
    <mergeCell ref="G142:H142"/>
    <mergeCell ref="L79:P87"/>
    <mergeCell ref="C133:I134"/>
    <mergeCell ref="L30:P47"/>
    <mergeCell ref="C70:I70"/>
    <mergeCell ref="C120:I121"/>
    <mergeCell ref="C95:I96"/>
    <mergeCell ref="E28:F28"/>
    <mergeCell ref="G28:H28"/>
    <mergeCell ref="A38:B38"/>
    <mergeCell ref="A32:B32"/>
    <mergeCell ref="C54:I54"/>
    <mergeCell ref="C48:I48"/>
    <mergeCell ref="C46:I46"/>
    <mergeCell ref="A62:B62"/>
    <mergeCell ref="G93:H93"/>
    <mergeCell ref="A98:B98"/>
  </mergeCells>
  <phoneticPr fontId="9"/>
  <dataValidations count="15">
    <dataValidation type="whole" allowBlank="1" showInputMessage="1" showErrorMessage="1" errorTitle="西暦の入力" error="4桁の西暦で記載下さい" sqref="C10:C11">
      <formula1>1900</formula1>
      <formula2>2100</formula2>
    </dataValidation>
    <dataValidation type="list" allowBlank="1" showInputMessage="1" showErrorMessage="1" errorTitle="月の入力" error="月を選択して下さい" sqref="E11">
      <formula1>"1,2,3,4,5,6,7,8,9,10,11,12"</formula1>
    </dataValidation>
    <dataValidation type="list" allowBlank="1" showInputMessage="1" showErrorMessage="1" errorTitle="日にちの入力" error="日にちを選択して下さい" sqref="G10:G11 E10">
      <formula1>"1,2,3,4,5,6,7,8,9,10,11,12,13,14,15,16,17,18,19,20,21,22,23,24,25,26,27,28,29,30,31"</formula1>
    </dataValidation>
    <dataValidation type="list" allowBlank="1" showInputMessage="1" showErrorMessage="1" sqref="C56">
      <formula1>"○,-"</formula1>
    </dataValidation>
    <dataValidation type="list" allowBlank="1" showInputMessage="1" showErrorMessage="1" sqref="C74:D74">
      <formula1>"徒歩,車両"</formula1>
    </dataValidation>
    <dataValidation type="list" allowBlank="1" showInputMessage="1" showErrorMessage="1" sqref="C174:D174 C180:D180 C188:D188 C195:D195">
      <formula1>"１,２,３,４,５,６,７,８,９,１０,１１,１２"</formula1>
    </dataValidation>
    <dataValidation type="list" allowBlank="1" showInputMessage="1" sqref="C176:I176 C182:I182">
      <formula1>"防災情報及び避難誘導,防災情報,避難誘導"</formula1>
    </dataValidation>
    <dataValidation type="list" allowBlank="1" showInputMessage="1" sqref="C172:I172 C178:I178 C186:I186">
      <formula1>"新規採用の従業員,全従業員"</formula1>
    </dataValidation>
    <dataValidation type="list" allowBlank="1" showInputMessage="1" sqref="C190:I190 C197:I197">
      <formula1>"避難誘導,情報収集・伝達,情報収集・伝達及び避難誘導"</formula1>
    </dataValidation>
    <dataValidation type="list" allowBlank="1" showInputMessage="1" showErrorMessage="1" sqref="G26:I26">
      <formula1>"平日と同じ,平日と異なる"</formula1>
    </dataValidation>
    <dataValidation operator="greaterThanOrEqual" allowBlank="1" showInputMessage="1" showErrorMessage="1" sqref="G81 G83 G85 G87 G89 G91 G93 G125 G127 G129 G140 G142 G144 G152 G154 G108 G110 G112 G114 G131 G116 G118 G104 G106 G138 G150 G161 G163"/>
    <dataValidation type="list" allowBlank="1" showInputMessage="1" showErrorMessage="1" sqref="C81 C83 C85 C87 C89 C91 C93 C114 C129 C131 C154 C116 C125 C144 C127 C138 C150 C140 C118 C102 C100 C104 C106 C108 C110 C112 C142 C152 C163 C161">
      <formula1>"有,無"</formula1>
    </dataValidation>
    <dataValidation type="list" allowBlank="1" showInputMessage="1" showErrorMessage="1" sqref="C66:I66">
      <formula1>"屋内安全確保(２階以上へ避難),立ち退き避難"</formula1>
    </dataValidation>
    <dataValidation type="list" allowBlank="1" showInputMessage="1" sqref="C193:I193">
      <formula1>"新規採用の従業員,全従業員,全従業員及び利用者"</formula1>
    </dataValidation>
    <dataValidation allowBlank="1" showInputMessage="1" sqref="C52:I52 IY52:JE52 SU52:TA52 ACQ52:ACW52 AMM52:AMS52 AWI52:AWO52 BGE52:BGK52 BQA52:BQG52 BZW52:CAC52 CJS52:CJY52 CTO52:CTU52 DDK52:DDQ52 DNG52:DNM52 DXC52:DXI52 EGY52:EHE52 EQU52:ERA52 FAQ52:FAW52 FKM52:FKS52 FUI52:FUO52 GEE52:GEK52 GOA52:GOG52 GXW52:GYC52 HHS52:HHY52 HRO52:HRU52 IBK52:IBQ52 ILG52:ILM52 IVC52:IVI52 JEY52:JFE52 JOU52:JPA52 JYQ52:JYW52 KIM52:KIS52 KSI52:KSO52 LCE52:LCK52 LMA52:LMG52 LVW52:LWC52 MFS52:MFY52 MPO52:MPU52 MZK52:MZQ52 NJG52:NJM52 NTC52:NTI52 OCY52:ODE52 OMU52:ONA52 OWQ52:OWW52 PGM52:PGS52 PQI52:PQO52 QAE52:QAK52 QKA52:QKG52 QTW52:QUC52 RDS52:RDY52 RNO52:RNU52 RXK52:RXQ52 SHG52:SHM52 SRC52:SRI52 TAY52:TBE52 TKU52:TLA52 TUQ52:TUW52 UEM52:UES52 UOI52:UOO52 UYE52:UYK52 VIA52:VIG52 VRW52:VSC52 WBS52:WBY52 WLO52:WLU52 WVK52:WVQ52"/>
  </dataValidations>
  <hyperlinks>
    <hyperlink ref="J54" r:id="rId1"/>
    <hyperlink ref="C54" r:id="rId2"/>
  </hyperlinks>
  <pageMargins left="0.7" right="0.7" top="0.75" bottom="0.75" header="0.3" footer="0.3"/>
  <pageSetup paperSize="9" scale="55" orientation="portrait" r:id="rId3"/>
  <rowBreaks count="2" manualBreakCount="2">
    <brk id="61" max="16383" man="1"/>
    <brk id="122" max="9"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30"/>
  <sheetViews>
    <sheetView showGridLines="0" showZeros="0" view="pageBreakPreview" zoomScaleNormal="100" zoomScaleSheetLayoutView="100" workbookViewId="0">
      <selection activeCell="C215" sqref="C215:J215"/>
    </sheetView>
  </sheetViews>
  <sheetFormatPr defaultRowHeight="13.5" x14ac:dyDescent="0.15"/>
  <cols>
    <col min="1" max="1" width="9" style="4" customWidth="1"/>
    <col min="2" max="10" width="9" style="4"/>
    <col min="11" max="11" width="3" style="4" customWidth="1"/>
    <col min="12" max="12" width="18.75" style="4" customWidth="1"/>
    <col min="13" max="13" width="1.875" style="4" customWidth="1"/>
    <col min="14" max="14" width="11.5" style="4" customWidth="1"/>
    <col min="15" max="15" width="9" style="4" customWidth="1"/>
    <col min="16" max="16384" width="9" style="4"/>
  </cols>
  <sheetData>
    <row r="1" spans="1:11" ht="17.25" customHeight="1" x14ac:dyDescent="0.15"/>
    <row r="2" spans="1:11" ht="17.25" customHeight="1" x14ac:dyDescent="0.15"/>
    <row r="3" spans="1:11" ht="17.25" customHeight="1" x14ac:dyDescent="0.15"/>
    <row r="4" spans="1:11" ht="17.25" customHeight="1" x14ac:dyDescent="0.15"/>
    <row r="5" spans="1:11" ht="17.25" customHeight="1" x14ac:dyDescent="0.15"/>
    <row r="6" spans="1:11" ht="17.25" customHeight="1" x14ac:dyDescent="0.15"/>
    <row r="7" spans="1:11" ht="17.25" customHeight="1" x14ac:dyDescent="0.15"/>
    <row r="8" spans="1:11" ht="17.25" customHeight="1" x14ac:dyDescent="0.15"/>
    <row r="9" spans="1:11" ht="17.25" customHeight="1" x14ac:dyDescent="0.15"/>
    <row r="10" spans="1:11" ht="17.25" customHeight="1" x14ac:dyDescent="0.15"/>
    <row r="11" spans="1:11" ht="17.25" customHeight="1" x14ac:dyDescent="0.15"/>
    <row r="12" spans="1:11" ht="17.25" customHeight="1" x14ac:dyDescent="0.15"/>
    <row r="13" spans="1:11" ht="17.25" customHeight="1" x14ac:dyDescent="0.15">
      <c r="A13" s="1"/>
    </row>
    <row r="14" spans="1:11" ht="17.25" customHeight="1" x14ac:dyDescent="0.15">
      <c r="A14" s="1"/>
    </row>
    <row r="15" spans="1:11" ht="17.25" customHeight="1" x14ac:dyDescent="0.15">
      <c r="A15" s="1"/>
    </row>
    <row r="16" spans="1:11" ht="17.25" customHeight="1" x14ac:dyDescent="0.15">
      <c r="A16" s="298" t="s">
        <v>24</v>
      </c>
      <c r="B16" s="298"/>
      <c r="C16" s="298"/>
      <c r="D16" s="298"/>
      <c r="E16" s="298"/>
      <c r="F16" s="298"/>
      <c r="G16" s="298"/>
      <c r="H16" s="298"/>
      <c r="I16" s="298"/>
      <c r="J16" s="298"/>
      <c r="K16" s="8"/>
    </row>
    <row r="17" spans="1:11" ht="17.25" customHeight="1" x14ac:dyDescent="0.15">
      <c r="A17" s="298"/>
      <c r="B17" s="298"/>
      <c r="C17" s="298"/>
      <c r="D17" s="298"/>
      <c r="E17" s="298"/>
      <c r="F17" s="298"/>
      <c r="G17" s="298"/>
      <c r="H17" s="298"/>
      <c r="I17" s="298"/>
      <c r="J17" s="298"/>
      <c r="K17" s="8"/>
    </row>
    <row r="18" spans="1:11" ht="17.25" customHeight="1" x14ac:dyDescent="0.15">
      <c r="A18" s="2"/>
    </row>
    <row r="19" spans="1:11" ht="17.25" customHeight="1" x14ac:dyDescent="0.15">
      <c r="A19" s="2"/>
    </row>
    <row r="20" spans="1:11" ht="17.25" customHeight="1" x14ac:dyDescent="0.15">
      <c r="A20" s="2"/>
    </row>
    <row r="21" spans="1:11" ht="17.25" customHeight="1" x14ac:dyDescent="0.15">
      <c r="A21" s="2"/>
    </row>
    <row r="22" spans="1:11" ht="17.25" customHeight="1" x14ac:dyDescent="0.15">
      <c r="A22" s="2"/>
    </row>
    <row r="23" spans="1:11" ht="17.25" customHeight="1" x14ac:dyDescent="0.15">
      <c r="A23" s="2"/>
    </row>
    <row r="24" spans="1:11" ht="17.25" customHeight="1" x14ac:dyDescent="0.15">
      <c r="A24" s="2"/>
    </row>
    <row r="25" spans="1:11" ht="17.25" customHeight="1" x14ac:dyDescent="0.15">
      <c r="A25" s="2"/>
    </row>
    <row r="26" spans="1:11" ht="17.25" customHeight="1" x14ac:dyDescent="0.15">
      <c r="A26" s="2"/>
    </row>
    <row r="27" spans="1:11" ht="17.25" customHeight="1" x14ac:dyDescent="0.15">
      <c r="A27" s="2"/>
    </row>
    <row r="28" spans="1:11" ht="17.25" customHeight="1" x14ac:dyDescent="0.15">
      <c r="A28" s="2"/>
    </row>
    <row r="29" spans="1:11" ht="17.25" customHeight="1" x14ac:dyDescent="0.15">
      <c r="K29" s="9"/>
    </row>
    <row r="30" spans="1:11" ht="17.25" customHeight="1" x14ac:dyDescent="0.15">
      <c r="K30" s="9"/>
    </row>
    <row r="31" spans="1:11" ht="17.25" customHeight="1" x14ac:dyDescent="0.15">
      <c r="A31" s="300">
        <f>入力シート!C12</f>
        <v>0</v>
      </c>
      <c r="B31" s="300"/>
      <c r="C31" s="300"/>
      <c r="D31" s="300"/>
      <c r="E31" s="300"/>
      <c r="F31" s="300"/>
      <c r="G31" s="300"/>
      <c r="H31" s="300"/>
      <c r="I31" s="300"/>
      <c r="J31" s="300"/>
      <c r="K31" s="7"/>
    </row>
    <row r="32" spans="1:11" ht="17.25" customHeight="1" x14ac:dyDescent="0.15">
      <c r="A32" s="300"/>
      <c r="B32" s="300"/>
      <c r="C32" s="300"/>
      <c r="D32" s="300"/>
      <c r="E32" s="300"/>
      <c r="F32" s="300"/>
      <c r="G32" s="300"/>
      <c r="H32" s="300"/>
      <c r="I32" s="300"/>
      <c r="J32" s="300"/>
      <c r="K32" s="7"/>
    </row>
    <row r="33" spans="1:11" ht="17.25" customHeight="1" x14ac:dyDescent="0.15"/>
    <row r="34" spans="1:11" ht="17.25" customHeight="1" x14ac:dyDescent="0.15"/>
    <row r="35" spans="1:11" ht="17.25" customHeight="1" x14ac:dyDescent="0.15"/>
    <row r="36" spans="1:11" ht="17.25" customHeight="1" x14ac:dyDescent="0.15"/>
    <row r="37" spans="1:11" ht="17.25" customHeight="1" x14ac:dyDescent="0.15">
      <c r="A37" s="299" t="str">
        <f>入力シート!C10&amp;"年 "&amp;入力シート!E10&amp;"月　作成"</f>
        <v>年 月　作成</v>
      </c>
      <c r="B37" s="299"/>
      <c r="C37" s="299"/>
      <c r="D37" s="299"/>
      <c r="E37" s="299"/>
      <c r="F37" s="299"/>
      <c r="G37" s="299"/>
      <c r="H37" s="299"/>
      <c r="I37" s="299"/>
      <c r="J37" s="299"/>
    </row>
    <row r="38" spans="1:11" ht="17.25" customHeight="1" x14ac:dyDescent="0.15">
      <c r="A38" s="299"/>
      <c r="B38" s="299"/>
      <c r="C38" s="299"/>
      <c r="D38" s="299"/>
      <c r="E38" s="299"/>
      <c r="F38" s="299"/>
      <c r="G38" s="299"/>
      <c r="H38" s="299"/>
      <c r="I38" s="299"/>
      <c r="J38" s="299"/>
    </row>
    <row r="39" spans="1:11" ht="17.25" customHeight="1" x14ac:dyDescent="0.15"/>
    <row r="40" spans="1:11" ht="17.25" customHeight="1" x14ac:dyDescent="0.15"/>
    <row r="41" spans="1:11" ht="17.25" customHeight="1" x14ac:dyDescent="0.15"/>
    <row r="42" spans="1:11" ht="17.25" customHeight="1" x14ac:dyDescent="0.15">
      <c r="A42" s="2"/>
    </row>
    <row r="43" spans="1:11" ht="17.25" customHeight="1" x14ac:dyDescent="0.15">
      <c r="A43" s="2"/>
    </row>
    <row r="44" spans="1:11" ht="17.25" customHeight="1" x14ac:dyDescent="0.15">
      <c r="A44" s="2"/>
    </row>
    <row r="45" spans="1:11" ht="17.25" customHeight="1" x14ac:dyDescent="0.15">
      <c r="A45" s="2"/>
    </row>
    <row r="46" spans="1:11" ht="17.25" customHeight="1" x14ac:dyDescent="0.15">
      <c r="A46" s="2"/>
    </row>
    <row r="47" spans="1:11" ht="17.25" customHeight="1" x14ac:dyDescent="0.15">
      <c r="A47" s="2"/>
    </row>
    <row r="48" spans="1:11" ht="17.25" x14ac:dyDescent="0.15">
      <c r="A48" s="301" t="s">
        <v>3</v>
      </c>
      <c r="B48" s="301"/>
      <c r="C48" s="301"/>
      <c r="D48" s="301"/>
      <c r="E48" s="301"/>
      <c r="F48" s="301"/>
      <c r="G48" s="301"/>
      <c r="H48" s="301"/>
      <c r="I48" s="301"/>
      <c r="J48" s="301"/>
      <c r="K48" s="10"/>
    </row>
    <row r="49" spans="1:25" ht="17.25" customHeight="1" x14ac:dyDescent="0.15">
      <c r="A49" s="307" t="s">
        <v>50</v>
      </c>
      <c r="B49" s="307"/>
      <c r="C49" s="307"/>
      <c r="D49" s="307"/>
      <c r="E49" s="307"/>
      <c r="F49" s="307"/>
      <c r="G49" s="307"/>
      <c r="H49" s="307"/>
      <c r="I49" s="307"/>
      <c r="J49" s="307"/>
      <c r="K49" s="12"/>
      <c r="Y49" s="4" t="s">
        <v>25</v>
      </c>
    </row>
    <row r="50" spans="1:25" ht="17.25" customHeight="1" x14ac:dyDescent="0.15">
      <c r="A50" s="307"/>
      <c r="B50" s="307"/>
      <c r="C50" s="307"/>
      <c r="D50" s="307"/>
      <c r="E50" s="307"/>
      <c r="F50" s="307"/>
      <c r="G50" s="307"/>
      <c r="H50" s="307"/>
      <c r="I50" s="307"/>
      <c r="J50" s="307"/>
      <c r="K50" s="12"/>
    </row>
    <row r="51" spans="1:25" ht="17.25" customHeight="1" x14ac:dyDescent="0.15">
      <c r="A51" s="12"/>
      <c r="B51" s="12"/>
      <c r="C51" s="12"/>
      <c r="D51" s="12"/>
      <c r="E51" s="80"/>
      <c r="F51" s="12"/>
      <c r="G51" s="12"/>
      <c r="H51" s="12"/>
      <c r="I51" s="12"/>
      <c r="J51" s="12"/>
      <c r="K51" s="12"/>
    </row>
    <row r="52" spans="1:25" ht="17.25" customHeight="1" x14ac:dyDescent="0.15">
      <c r="A52" s="285" t="s">
        <v>51</v>
      </c>
      <c r="B52" s="285"/>
      <c r="C52" s="285"/>
      <c r="D52" s="285"/>
      <c r="E52" s="285"/>
      <c r="F52" s="285"/>
      <c r="G52" s="285"/>
      <c r="H52" s="285"/>
      <c r="I52" s="285"/>
      <c r="J52" s="285"/>
      <c r="K52" s="89"/>
    </row>
    <row r="53" spans="1:25" ht="17.25" customHeight="1" x14ac:dyDescent="0.15">
      <c r="A53" s="285" t="s">
        <v>200</v>
      </c>
      <c r="B53" s="285"/>
      <c r="C53" s="285"/>
      <c r="D53" s="285"/>
      <c r="E53" s="285"/>
      <c r="F53" s="285"/>
      <c r="G53" s="285"/>
      <c r="H53" s="285"/>
      <c r="I53" s="285"/>
      <c r="J53" s="285"/>
      <c r="K53" s="89"/>
    </row>
    <row r="54" spans="1:25" ht="17.25" customHeight="1" x14ac:dyDescent="0.15">
      <c r="A54" s="285"/>
      <c r="B54" s="285"/>
      <c r="C54" s="285"/>
      <c r="D54" s="285"/>
      <c r="E54" s="285"/>
      <c r="F54" s="285"/>
      <c r="G54" s="285"/>
      <c r="H54" s="285"/>
      <c r="I54" s="285"/>
      <c r="J54" s="285"/>
      <c r="K54" s="89"/>
    </row>
    <row r="55" spans="1:25" ht="17.25" customHeight="1" x14ac:dyDescent="0.15">
      <c r="A55" s="89"/>
      <c r="B55" s="89"/>
      <c r="C55" s="89"/>
      <c r="D55" s="89"/>
      <c r="E55" s="89"/>
      <c r="F55" s="89"/>
      <c r="G55" s="89"/>
      <c r="H55" s="89"/>
      <c r="I55" s="89"/>
      <c r="J55" s="89"/>
      <c r="K55" s="89"/>
    </row>
    <row r="56" spans="1:25" ht="17.25" x14ac:dyDescent="0.15">
      <c r="A56" s="301" t="s">
        <v>52</v>
      </c>
      <c r="B56" s="301"/>
      <c r="C56" s="301"/>
      <c r="D56" s="301"/>
      <c r="E56" s="301"/>
      <c r="F56" s="301"/>
      <c r="G56" s="301"/>
      <c r="H56" s="301"/>
      <c r="I56" s="301"/>
      <c r="J56" s="301"/>
      <c r="K56" s="10"/>
    </row>
    <row r="57" spans="1:25" ht="18" customHeight="1" x14ac:dyDescent="0.15">
      <c r="A57" s="285" t="s">
        <v>53</v>
      </c>
      <c r="B57" s="285"/>
      <c r="C57" s="285"/>
      <c r="D57" s="285"/>
      <c r="E57" s="285"/>
      <c r="F57" s="285"/>
      <c r="G57" s="285"/>
      <c r="H57" s="285"/>
      <c r="I57" s="285"/>
      <c r="J57" s="285"/>
      <c r="K57" s="12"/>
    </row>
    <row r="58" spans="1:25" ht="18" x14ac:dyDescent="0.15">
      <c r="A58" s="11"/>
      <c r="B58" s="11"/>
      <c r="C58" s="11"/>
      <c r="D58" s="11"/>
      <c r="E58" s="11"/>
      <c r="F58" s="11"/>
      <c r="G58" s="11"/>
      <c r="H58" s="11"/>
      <c r="I58" s="11"/>
      <c r="J58" s="11"/>
      <c r="K58" s="11"/>
    </row>
    <row r="59" spans="1:25" ht="18" x14ac:dyDescent="0.15">
      <c r="A59" s="266" t="s">
        <v>63</v>
      </c>
      <c r="B59" s="266"/>
      <c r="C59" s="266"/>
      <c r="D59" s="266"/>
      <c r="E59" s="266"/>
      <c r="F59" s="266"/>
      <c r="G59" s="266"/>
      <c r="H59" s="266"/>
      <c r="I59" s="266"/>
      <c r="J59" s="266"/>
      <c r="K59" s="11"/>
    </row>
    <row r="60" spans="1:25" ht="18.75" thickBot="1" x14ac:dyDescent="0.2">
      <c r="A60" s="11"/>
      <c r="B60" s="11"/>
      <c r="C60" s="11"/>
      <c r="D60" s="11"/>
      <c r="E60" s="11"/>
      <c r="F60" s="11"/>
      <c r="G60" s="11"/>
      <c r="H60" s="11"/>
      <c r="I60" s="11"/>
      <c r="J60" s="11"/>
      <c r="K60" s="11"/>
    </row>
    <row r="61" spans="1:25" ht="18" x14ac:dyDescent="0.15">
      <c r="A61" s="11"/>
      <c r="B61" s="308" t="s">
        <v>58</v>
      </c>
      <c r="C61" s="309"/>
      <c r="D61" s="309"/>
      <c r="E61" s="309"/>
      <c r="F61" s="309"/>
      <c r="G61" s="309"/>
      <c r="H61" s="309"/>
      <c r="I61" s="310"/>
      <c r="J61" s="11"/>
      <c r="K61" s="11"/>
    </row>
    <row r="62" spans="1:25" ht="18" x14ac:dyDescent="0.15">
      <c r="A62" s="11"/>
      <c r="B62" s="252" t="s">
        <v>54</v>
      </c>
      <c r="C62" s="253"/>
      <c r="D62" s="253"/>
      <c r="E62" s="254"/>
      <c r="F62" s="255" t="s">
        <v>55</v>
      </c>
      <c r="G62" s="253"/>
      <c r="H62" s="253"/>
      <c r="I62" s="256"/>
      <c r="J62" s="11"/>
      <c r="K62" s="11"/>
    </row>
    <row r="63" spans="1:25" ht="18" x14ac:dyDescent="0.15">
      <c r="A63" s="11"/>
      <c r="B63" s="252" t="s">
        <v>56</v>
      </c>
      <c r="C63" s="257"/>
      <c r="D63" s="255" t="s">
        <v>57</v>
      </c>
      <c r="E63" s="257"/>
      <c r="F63" s="255" t="s">
        <v>56</v>
      </c>
      <c r="G63" s="257"/>
      <c r="H63" s="255" t="s">
        <v>57</v>
      </c>
      <c r="I63" s="258"/>
      <c r="J63" s="11"/>
      <c r="K63" s="11"/>
    </row>
    <row r="64" spans="1:25" ht="18" x14ac:dyDescent="0.15">
      <c r="A64" s="11"/>
      <c r="B64" s="292" t="s">
        <v>59</v>
      </c>
      <c r="C64" s="293"/>
      <c r="D64" s="294" t="s">
        <v>59</v>
      </c>
      <c r="E64" s="293"/>
      <c r="F64" s="96"/>
      <c r="G64" s="97"/>
      <c r="H64" s="96"/>
      <c r="I64" s="98"/>
      <c r="J64" s="11"/>
      <c r="K64" s="11"/>
    </row>
    <row r="65" spans="1:11" ht="18" x14ac:dyDescent="0.15">
      <c r="A65" s="11"/>
      <c r="B65" s="249" t="str">
        <f>入力シート!I22&amp;"名"</f>
        <v>0名</v>
      </c>
      <c r="C65" s="250"/>
      <c r="D65" s="251" t="str">
        <f>入力シート!E22&amp;"名"</f>
        <v>0名</v>
      </c>
      <c r="E65" s="250"/>
      <c r="F65" s="259" t="s">
        <v>55</v>
      </c>
      <c r="G65" s="260"/>
      <c r="H65" s="259" t="s">
        <v>55</v>
      </c>
      <c r="I65" s="261"/>
      <c r="J65" s="11"/>
      <c r="K65" s="11"/>
    </row>
    <row r="66" spans="1:11" ht="18" x14ac:dyDescent="0.15">
      <c r="A66" s="11"/>
      <c r="B66" s="292" t="s">
        <v>60</v>
      </c>
      <c r="C66" s="293"/>
      <c r="D66" s="294" t="s">
        <v>60</v>
      </c>
      <c r="E66" s="293"/>
      <c r="F66" s="259" t="str">
        <f>IF(入力シート!G26="平日と異なる",入力シート!I28&amp;"名","（平日と同じ）")</f>
        <v>（平日と同じ）</v>
      </c>
      <c r="G66" s="260"/>
      <c r="H66" s="259" t="str">
        <f>IF(入力シート!G26="平日と異なる",入力シート!E28&amp;"名","（平日と同じ）")</f>
        <v>（平日と同じ）</v>
      </c>
      <c r="I66" s="261"/>
      <c r="J66" s="11"/>
      <c r="K66" s="11"/>
    </row>
    <row r="67" spans="1:11" ht="18.75" thickBot="1" x14ac:dyDescent="0.2">
      <c r="A67" s="11"/>
      <c r="B67" s="314" t="str">
        <f>入力シート!I24&amp;"名"</f>
        <v>0名</v>
      </c>
      <c r="C67" s="315"/>
      <c r="D67" s="316" t="str">
        <f>入力シート!E24&amp;"名"</f>
        <v>0名</v>
      </c>
      <c r="E67" s="315"/>
      <c r="F67" s="99"/>
      <c r="G67" s="100"/>
      <c r="H67" s="99"/>
      <c r="I67" s="101"/>
      <c r="J67" s="11"/>
      <c r="K67" s="11"/>
    </row>
    <row r="68" spans="1:11" ht="18" x14ac:dyDescent="0.15">
      <c r="A68" s="11"/>
      <c r="B68" s="11"/>
      <c r="C68" s="11"/>
      <c r="D68" s="11"/>
      <c r="E68" s="11"/>
      <c r="F68" s="11"/>
      <c r="G68" s="11"/>
      <c r="H68" s="11"/>
      <c r="I68" s="11"/>
      <c r="J68" s="11"/>
      <c r="K68" s="11"/>
    </row>
    <row r="69" spans="1:11" ht="18" x14ac:dyDescent="0.15">
      <c r="A69" s="11"/>
      <c r="B69" s="11"/>
      <c r="C69" s="11"/>
      <c r="D69" s="11"/>
      <c r="E69" s="11"/>
      <c r="F69" s="11"/>
      <c r="G69" s="11"/>
      <c r="H69" s="11"/>
      <c r="I69" s="11"/>
      <c r="J69" s="11"/>
      <c r="K69" s="11"/>
    </row>
    <row r="70" spans="1:11" ht="18" x14ac:dyDescent="0.15">
      <c r="A70" s="11"/>
      <c r="B70" s="11"/>
      <c r="C70" s="11"/>
      <c r="D70" s="11"/>
      <c r="E70" s="11"/>
      <c r="F70" s="11"/>
      <c r="G70" s="11"/>
      <c r="H70" s="11"/>
      <c r="I70" s="11"/>
      <c r="J70" s="11"/>
      <c r="K70" s="11"/>
    </row>
    <row r="71" spans="1:11" ht="18" x14ac:dyDescent="0.15">
      <c r="A71" s="11"/>
      <c r="B71" s="11"/>
      <c r="C71" s="11"/>
      <c r="D71" s="11"/>
      <c r="E71" s="11"/>
      <c r="F71" s="11"/>
      <c r="G71" s="11"/>
      <c r="H71" s="11"/>
      <c r="I71" s="11"/>
      <c r="J71" s="11"/>
      <c r="K71" s="11"/>
    </row>
    <row r="72" spans="1:11" ht="18" x14ac:dyDescent="0.15">
      <c r="A72" s="11"/>
      <c r="B72" s="11"/>
      <c r="C72" s="11"/>
      <c r="D72" s="11"/>
      <c r="E72" s="11"/>
      <c r="F72" s="11"/>
      <c r="G72" s="11"/>
      <c r="H72" s="11"/>
      <c r="I72" s="11"/>
      <c r="J72" s="11"/>
      <c r="K72" s="11"/>
    </row>
    <row r="73" spans="1:11" ht="18" x14ac:dyDescent="0.15">
      <c r="A73" s="11"/>
      <c r="B73" s="11"/>
      <c r="C73" s="11"/>
      <c r="D73" s="11"/>
      <c r="E73" s="11"/>
      <c r="F73" s="11"/>
      <c r="G73" s="11"/>
      <c r="H73" s="11"/>
      <c r="I73" s="11"/>
      <c r="J73" s="11"/>
      <c r="K73" s="11"/>
    </row>
    <row r="74" spans="1:11" ht="18" x14ac:dyDescent="0.15">
      <c r="A74" s="11"/>
      <c r="B74" s="11"/>
      <c r="C74" s="11"/>
      <c r="D74" s="11"/>
      <c r="E74" s="11"/>
      <c r="F74" s="11"/>
      <c r="G74" s="11"/>
      <c r="H74" s="11"/>
      <c r="I74" s="11"/>
      <c r="J74" s="11"/>
      <c r="K74" s="11"/>
    </row>
    <row r="75" spans="1:11" ht="18" x14ac:dyDescent="0.15">
      <c r="A75" s="11"/>
      <c r="B75" s="11"/>
      <c r="C75" s="11"/>
      <c r="D75" s="11"/>
      <c r="E75" s="11"/>
      <c r="F75" s="11"/>
      <c r="G75" s="11"/>
      <c r="H75" s="11"/>
      <c r="I75" s="11"/>
      <c r="J75" s="11"/>
      <c r="K75" s="11"/>
    </row>
    <row r="76" spans="1:11" ht="18" x14ac:dyDescent="0.15">
      <c r="A76" s="11"/>
      <c r="B76" s="11"/>
      <c r="C76" s="11"/>
      <c r="D76" s="11"/>
      <c r="E76" s="11"/>
      <c r="F76" s="11"/>
      <c r="G76" s="11"/>
      <c r="H76" s="11"/>
      <c r="I76" s="11"/>
      <c r="J76" s="11"/>
      <c r="K76" s="11"/>
    </row>
    <row r="77" spans="1:11" ht="18" x14ac:dyDescent="0.15">
      <c r="A77" s="11"/>
      <c r="B77" s="11"/>
      <c r="C77" s="11"/>
      <c r="D77" s="11"/>
      <c r="E77" s="11"/>
      <c r="F77" s="11"/>
      <c r="G77" s="11"/>
      <c r="H77" s="11"/>
      <c r="I77" s="11"/>
      <c r="J77" s="11"/>
      <c r="K77" s="11"/>
    </row>
    <row r="78" spans="1:11" ht="18" x14ac:dyDescent="0.15">
      <c r="A78" s="11"/>
      <c r="B78" s="11"/>
      <c r="C78" s="11"/>
      <c r="D78" s="11"/>
      <c r="E78" s="11"/>
      <c r="F78" s="11"/>
      <c r="G78" s="11"/>
      <c r="H78" s="11"/>
      <c r="I78" s="11"/>
      <c r="J78" s="11"/>
      <c r="K78" s="11"/>
    </row>
    <row r="79" spans="1:11" ht="18" x14ac:dyDescent="0.15">
      <c r="A79" s="11"/>
      <c r="B79" s="11"/>
      <c r="C79" s="11"/>
      <c r="D79" s="11"/>
      <c r="E79" s="11"/>
      <c r="F79" s="11"/>
      <c r="G79" s="11"/>
      <c r="H79" s="11"/>
      <c r="I79" s="11"/>
      <c r="J79" s="11"/>
      <c r="K79" s="11"/>
    </row>
    <row r="80" spans="1:11" ht="18" x14ac:dyDescent="0.15">
      <c r="A80" s="11"/>
      <c r="B80" s="11"/>
      <c r="C80" s="11"/>
      <c r="D80" s="11"/>
      <c r="E80" s="11"/>
      <c r="F80" s="11"/>
      <c r="G80" s="11"/>
      <c r="H80" s="11"/>
      <c r="I80" s="11"/>
      <c r="J80" s="11"/>
      <c r="K80" s="11"/>
    </row>
    <row r="81" spans="1:11" ht="18" x14ac:dyDescent="0.15">
      <c r="A81" s="11"/>
      <c r="B81" s="11"/>
      <c r="C81" s="11"/>
      <c r="D81" s="11"/>
      <c r="E81" s="11"/>
      <c r="F81" s="11"/>
      <c r="G81" s="11"/>
      <c r="H81" s="11"/>
      <c r="I81" s="11"/>
      <c r="J81" s="11"/>
      <c r="K81" s="11"/>
    </row>
    <row r="82" spans="1:11" ht="18" x14ac:dyDescent="0.15">
      <c r="A82" s="11"/>
      <c r="B82" s="11"/>
      <c r="C82" s="11"/>
      <c r="D82" s="11"/>
      <c r="E82" s="11"/>
      <c r="F82" s="11"/>
      <c r="G82" s="11"/>
      <c r="H82" s="11"/>
      <c r="I82" s="11"/>
      <c r="J82" s="11"/>
      <c r="K82" s="11"/>
    </row>
    <row r="83" spans="1:11" ht="18" x14ac:dyDescent="0.15">
      <c r="A83" s="11"/>
      <c r="B83" s="11"/>
      <c r="C83" s="11"/>
      <c r="D83" s="11"/>
      <c r="E83" s="11"/>
      <c r="F83" s="11"/>
      <c r="G83" s="11"/>
      <c r="H83" s="11"/>
      <c r="I83" s="11"/>
      <c r="J83" s="11"/>
      <c r="K83" s="11"/>
    </row>
    <row r="84" spans="1:11" ht="18" x14ac:dyDescent="0.15">
      <c r="A84" s="11"/>
      <c r="B84" s="11"/>
      <c r="C84" s="11"/>
      <c r="D84" s="11"/>
      <c r="E84" s="11"/>
      <c r="F84" s="11"/>
      <c r="G84" s="11"/>
      <c r="H84" s="11"/>
      <c r="I84" s="11"/>
      <c r="J84" s="11"/>
      <c r="K84" s="11"/>
    </row>
    <row r="85" spans="1:11" ht="18" x14ac:dyDescent="0.15">
      <c r="A85" s="11"/>
      <c r="B85" s="11"/>
      <c r="C85" s="11"/>
      <c r="D85" s="11"/>
      <c r="E85" s="11"/>
      <c r="F85" s="11"/>
      <c r="G85" s="11"/>
      <c r="H85" s="11"/>
      <c r="I85" s="11"/>
      <c r="J85" s="11"/>
      <c r="K85" s="11"/>
    </row>
    <row r="86" spans="1:11" ht="18" x14ac:dyDescent="0.15">
      <c r="A86" s="11"/>
      <c r="B86" s="11"/>
      <c r="C86" s="11"/>
      <c r="D86" s="11"/>
      <c r="E86" s="11"/>
      <c r="F86" s="11"/>
      <c r="G86" s="11"/>
      <c r="H86" s="11"/>
      <c r="I86" s="11"/>
      <c r="J86" s="11"/>
      <c r="K86" s="11"/>
    </row>
    <row r="87" spans="1:11" ht="18" x14ac:dyDescent="0.15">
      <c r="A87" s="11"/>
      <c r="B87" s="11"/>
      <c r="C87" s="11"/>
      <c r="D87" s="11"/>
      <c r="E87" s="11"/>
      <c r="F87" s="11"/>
      <c r="G87" s="11"/>
      <c r="H87" s="11"/>
      <c r="I87" s="11"/>
      <c r="J87" s="11"/>
      <c r="K87" s="11"/>
    </row>
    <row r="88" spans="1:11" ht="18" x14ac:dyDescent="0.15">
      <c r="A88" s="11"/>
      <c r="B88" s="11"/>
      <c r="C88" s="11"/>
      <c r="D88" s="11"/>
      <c r="E88" s="11"/>
      <c r="F88" s="11"/>
      <c r="G88" s="11"/>
      <c r="H88" s="11"/>
      <c r="I88" s="11"/>
      <c r="J88" s="11"/>
      <c r="K88" s="11"/>
    </row>
    <row r="89" spans="1:11" ht="18" x14ac:dyDescent="0.15">
      <c r="A89" s="11"/>
      <c r="B89" s="11"/>
      <c r="C89" s="11"/>
      <c r="D89" s="11"/>
      <c r="E89" s="11"/>
      <c r="F89" s="11"/>
      <c r="G89" s="11"/>
      <c r="H89" s="11"/>
      <c r="I89" s="11"/>
      <c r="J89" s="11"/>
      <c r="K89" s="11"/>
    </row>
    <row r="90" spans="1:11" ht="18" x14ac:dyDescent="0.15">
      <c r="A90" s="11"/>
      <c r="B90" s="11"/>
      <c r="C90" s="11"/>
      <c r="D90" s="11"/>
      <c r="E90" s="11"/>
      <c r="F90" s="11"/>
      <c r="G90" s="11"/>
      <c r="H90" s="11"/>
      <c r="I90" s="11"/>
      <c r="J90" s="11"/>
      <c r="K90" s="11"/>
    </row>
    <row r="91" spans="1:11" ht="18" x14ac:dyDescent="0.15">
      <c r="A91" s="11"/>
      <c r="B91" s="11"/>
      <c r="C91" s="11"/>
      <c r="D91" s="11"/>
      <c r="E91" s="11"/>
      <c r="F91" s="11"/>
      <c r="G91" s="11"/>
      <c r="H91" s="11"/>
      <c r="I91" s="11"/>
      <c r="J91" s="11"/>
      <c r="K91" s="11"/>
    </row>
    <row r="92" spans="1:11" ht="18" x14ac:dyDescent="0.15">
      <c r="A92" s="11"/>
      <c r="B92" s="11"/>
      <c r="C92" s="11"/>
      <c r="D92" s="11"/>
      <c r="E92" s="11"/>
      <c r="F92" s="11"/>
      <c r="G92" s="11"/>
      <c r="H92" s="11"/>
      <c r="I92" s="11"/>
      <c r="J92" s="11"/>
      <c r="K92" s="11"/>
    </row>
    <row r="93" spans="1:11" ht="18" customHeight="1" x14ac:dyDescent="0.15">
      <c r="A93" s="3"/>
      <c r="B93" s="21"/>
      <c r="C93" s="21"/>
      <c r="D93" s="21"/>
      <c r="E93" s="21"/>
      <c r="F93" s="21"/>
      <c r="G93" s="21"/>
      <c r="H93" s="21"/>
      <c r="I93" s="21"/>
      <c r="J93" s="102" t="s">
        <v>61</v>
      </c>
      <c r="K93" s="21"/>
    </row>
    <row r="94" spans="1:11" ht="18" customHeight="1" x14ac:dyDescent="0.15">
      <c r="A94" s="266" t="s">
        <v>62</v>
      </c>
      <c r="B94" s="266"/>
      <c r="C94" s="266"/>
      <c r="D94" s="266"/>
      <c r="E94" s="266"/>
      <c r="F94" s="266"/>
      <c r="G94" s="266"/>
      <c r="H94" s="266"/>
      <c r="I94" s="266"/>
      <c r="J94" s="266"/>
      <c r="K94" s="21"/>
    </row>
    <row r="95" spans="1:11" ht="18" customHeight="1" x14ac:dyDescent="0.15">
      <c r="A95" s="285" t="s">
        <v>238</v>
      </c>
      <c r="B95" s="285"/>
      <c r="C95" s="285"/>
      <c r="D95" s="285"/>
      <c r="E95" s="285"/>
      <c r="F95" s="285"/>
      <c r="G95" s="285"/>
      <c r="H95" s="285"/>
      <c r="I95" s="285"/>
      <c r="J95" s="285"/>
      <c r="K95" s="21"/>
    </row>
    <row r="96" spans="1:11" ht="168.75" customHeight="1" thickBot="1" x14ac:dyDescent="0.2">
      <c r="A96" s="311"/>
      <c r="B96" s="311"/>
      <c r="C96" s="311"/>
      <c r="D96" s="311"/>
      <c r="E96" s="311"/>
      <c r="F96" s="311"/>
      <c r="G96" s="311"/>
      <c r="H96" s="311"/>
      <c r="I96" s="311"/>
      <c r="J96" s="311"/>
      <c r="K96" s="21"/>
    </row>
    <row r="97" spans="1:11" ht="18" customHeight="1" x14ac:dyDescent="0.15">
      <c r="A97" s="312" t="s">
        <v>64</v>
      </c>
      <c r="B97" s="313"/>
      <c r="C97" s="74"/>
      <c r="D97" s="74"/>
      <c r="E97" s="74"/>
      <c r="F97" s="74"/>
      <c r="G97" s="74"/>
      <c r="H97" s="74"/>
      <c r="I97" s="74"/>
      <c r="J97" s="75"/>
      <c r="K97" s="21"/>
    </row>
    <row r="98" spans="1:11" ht="18" customHeight="1" x14ac:dyDescent="0.15">
      <c r="A98" s="76"/>
      <c r="B98" s="20"/>
      <c r="C98" s="20"/>
      <c r="D98" s="20"/>
      <c r="E98" s="20"/>
      <c r="F98" s="20"/>
      <c r="G98" s="20"/>
      <c r="H98" s="20"/>
      <c r="I98" s="20"/>
      <c r="J98" s="77"/>
      <c r="K98" s="21"/>
    </row>
    <row r="99" spans="1:11" ht="18" customHeight="1" x14ac:dyDescent="0.15">
      <c r="A99" s="76"/>
      <c r="B99" s="20"/>
      <c r="C99" s="20"/>
      <c r="D99" s="20"/>
      <c r="E99" s="20"/>
      <c r="F99" s="20"/>
      <c r="G99" s="20"/>
      <c r="H99" s="20"/>
      <c r="I99" s="20"/>
      <c r="J99" s="77"/>
      <c r="K99" s="21"/>
    </row>
    <row r="100" spans="1:11" ht="18" customHeight="1" x14ac:dyDescent="0.15">
      <c r="A100" s="76"/>
      <c r="B100" s="20"/>
      <c r="C100" s="20"/>
      <c r="D100" s="20"/>
      <c r="E100" s="20"/>
      <c r="F100" s="20"/>
      <c r="G100" s="20"/>
      <c r="H100" s="20"/>
      <c r="I100" s="20"/>
      <c r="J100" s="77"/>
      <c r="K100" s="21"/>
    </row>
    <row r="101" spans="1:11" ht="18" customHeight="1" x14ac:dyDescent="0.15">
      <c r="A101" s="76"/>
      <c r="B101" s="20"/>
      <c r="C101" s="20"/>
      <c r="D101" s="20"/>
      <c r="E101" s="20"/>
      <c r="F101" s="20"/>
      <c r="G101" s="20"/>
      <c r="H101" s="20"/>
      <c r="I101" s="20"/>
      <c r="J101" s="77"/>
      <c r="K101" s="21"/>
    </row>
    <row r="102" spans="1:11" ht="18" customHeight="1" x14ac:dyDescent="0.15">
      <c r="A102" s="76"/>
      <c r="B102" s="20"/>
      <c r="C102" s="20"/>
      <c r="D102" s="20"/>
      <c r="E102" s="20"/>
      <c r="F102" s="20"/>
      <c r="G102" s="20"/>
      <c r="H102" s="20"/>
      <c r="I102" s="20"/>
      <c r="J102" s="77"/>
      <c r="K102" s="21"/>
    </row>
    <row r="103" spans="1:11" ht="18" customHeight="1" x14ac:dyDescent="0.15">
      <c r="A103" s="76"/>
      <c r="B103" s="20"/>
      <c r="C103" s="20"/>
      <c r="D103" s="20"/>
      <c r="E103" s="20"/>
      <c r="F103" s="20"/>
      <c r="G103" s="20"/>
      <c r="H103" s="20"/>
      <c r="I103" s="20"/>
      <c r="J103" s="77"/>
      <c r="K103" s="21"/>
    </row>
    <row r="104" spans="1:11" ht="18" customHeight="1" x14ac:dyDescent="0.15">
      <c r="A104" s="76"/>
      <c r="B104" s="20"/>
      <c r="C104" s="20"/>
      <c r="D104" s="20"/>
      <c r="E104" s="20"/>
      <c r="F104" s="20"/>
      <c r="G104" s="20"/>
      <c r="H104" s="20"/>
      <c r="I104" s="20"/>
      <c r="J104" s="77"/>
      <c r="K104" s="21"/>
    </row>
    <row r="105" spans="1:11" ht="18" customHeight="1" x14ac:dyDescent="0.15">
      <c r="A105" s="76"/>
      <c r="B105" s="20"/>
      <c r="C105" s="20"/>
      <c r="D105" s="20"/>
      <c r="E105" s="20"/>
      <c r="F105" s="20"/>
      <c r="G105" s="20"/>
      <c r="H105" s="20"/>
      <c r="I105" s="20"/>
      <c r="J105" s="77"/>
      <c r="K105" s="21"/>
    </row>
    <row r="106" spans="1:11" ht="18" customHeight="1" x14ac:dyDescent="0.15">
      <c r="A106" s="76"/>
      <c r="B106" s="20"/>
      <c r="C106" s="20"/>
      <c r="D106" s="20"/>
      <c r="E106" s="20"/>
      <c r="F106" s="20"/>
      <c r="G106" s="20"/>
      <c r="H106" s="20"/>
      <c r="I106" s="20"/>
      <c r="J106" s="77"/>
      <c r="K106" s="21"/>
    </row>
    <row r="107" spans="1:11" ht="18" customHeight="1" x14ac:dyDescent="0.15">
      <c r="A107" s="91"/>
      <c r="B107" s="20"/>
      <c r="C107" s="20"/>
      <c r="D107" s="20"/>
      <c r="E107" s="20"/>
      <c r="F107" s="20"/>
      <c r="G107" s="20"/>
      <c r="H107" s="20"/>
      <c r="I107" s="20"/>
      <c r="J107" s="77"/>
      <c r="K107" s="21"/>
    </row>
    <row r="108" spans="1:11" ht="18" customHeight="1" x14ac:dyDescent="0.15">
      <c r="A108" s="76"/>
      <c r="B108" s="20"/>
      <c r="C108" s="20"/>
      <c r="D108" s="20"/>
      <c r="E108" s="20"/>
      <c r="F108" s="20"/>
      <c r="G108" s="20"/>
      <c r="H108" s="20"/>
      <c r="I108" s="20"/>
      <c r="J108" s="77"/>
      <c r="K108" s="21"/>
    </row>
    <row r="109" spans="1:11" ht="18" customHeight="1" x14ac:dyDescent="0.15">
      <c r="A109" s="76"/>
      <c r="B109" s="317" t="s">
        <v>193</v>
      </c>
      <c r="C109" s="317"/>
      <c r="D109" s="317"/>
      <c r="E109" s="317"/>
      <c r="F109" s="317"/>
      <c r="G109" s="317"/>
      <c r="H109" s="317"/>
      <c r="I109" s="317"/>
      <c r="J109" s="77"/>
      <c r="K109" s="21"/>
    </row>
    <row r="110" spans="1:11" ht="18" customHeight="1" x14ac:dyDescent="0.15">
      <c r="A110" s="76"/>
      <c r="B110" s="317"/>
      <c r="C110" s="317"/>
      <c r="D110" s="317"/>
      <c r="E110" s="317"/>
      <c r="F110" s="317"/>
      <c r="G110" s="317"/>
      <c r="H110" s="317"/>
      <c r="I110" s="317"/>
      <c r="J110" s="77"/>
      <c r="K110" s="21"/>
    </row>
    <row r="111" spans="1:11" ht="18" customHeight="1" x14ac:dyDescent="0.15">
      <c r="A111" s="76"/>
      <c r="B111" s="317"/>
      <c r="C111" s="317"/>
      <c r="D111" s="317"/>
      <c r="E111" s="317"/>
      <c r="F111" s="317"/>
      <c r="G111" s="317"/>
      <c r="H111" s="317"/>
      <c r="I111" s="317"/>
      <c r="J111" s="77"/>
      <c r="K111" s="21"/>
    </row>
    <row r="112" spans="1:11" ht="18" customHeight="1" x14ac:dyDescent="0.15">
      <c r="A112" s="76"/>
      <c r="B112" s="20"/>
      <c r="C112" s="20"/>
      <c r="D112" s="20"/>
      <c r="E112" s="20"/>
      <c r="F112" s="20"/>
      <c r="G112" s="20"/>
      <c r="H112" s="20"/>
      <c r="I112" s="20"/>
      <c r="J112" s="77"/>
      <c r="K112" s="21"/>
    </row>
    <row r="113" spans="1:11" ht="18" customHeight="1" x14ac:dyDescent="0.15">
      <c r="A113" s="76"/>
      <c r="B113" s="20"/>
      <c r="C113" s="20"/>
      <c r="D113" s="20"/>
      <c r="E113" s="20"/>
      <c r="F113" s="20"/>
      <c r="G113" s="20"/>
      <c r="H113" s="20"/>
      <c r="I113" s="20"/>
      <c r="J113" s="77"/>
      <c r="K113" s="21"/>
    </row>
    <row r="114" spans="1:11" ht="18" customHeight="1" x14ac:dyDescent="0.15">
      <c r="A114" s="76"/>
      <c r="B114" s="20"/>
      <c r="C114" s="20"/>
      <c r="D114" s="20"/>
      <c r="E114" s="20"/>
      <c r="F114" s="20"/>
      <c r="G114" s="20"/>
      <c r="H114" s="20"/>
      <c r="I114" s="20"/>
      <c r="J114" s="77"/>
      <c r="K114" s="21"/>
    </row>
    <row r="115" spans="1:11" ht="18" customHeight="1" x14ac:dyDescent="0.15">
      <c r="A115" s="76"/>
      <c r="B115" s="20"/>
      <c r="C115" s="20"/>
      <c r="D115" s="20"/>
      <c r="E115" s="20"/>
      <c r="F115" s="20"/>
      <c r="G115" s="20"/>
      <c r="H115" s="20"/>
      <c r="I115" s="20"/>
      <c r="J115" s="77"/>
      <c r="K115" s="21"/>
    </row>
    <row r="116" spans="1:11" ht="18" customHeight="1" x14ac:dyDescent="0.15">
      <c r="A116" s="76"/>
      <c r="B116" s="20"/>
      <c r="C116" s="20"/>
      <c r="D116" s="20"/>
      <c r="E116" s="20"/>
      <c r="F116" s="20"/>
      <c r="G116" s="20"/>
      <c r="H116" s="20"/>
      <c r="I116" s="20"/>
      <c r="J116" s="77"/>
      <c r="K116" s="21"/>
    </row>
    <row r="117" spans="1:11" ht="18" customHeight="1" x14ac:dyDescent="0.15">
      <c r="A117" s="76"/>
      <c r="B117" s="20"/>
      <c r="C117" s="20"/>
      <c r="D117" s="20"/>
      <c r="E117" s="20"/>
      <c r="F117" s="20"/>
      <c r="G117" s="20"/>
      <c r="H117" s="20"/>
      <c r="I117" s="20"/>
      <c r="J117" s="77"/>
      <c r="K117" s="21"/>
    </row>
    <row r="118" spans="1:11" ht="18" customHeight="1" x14ac:dyDescent="0.15">
      <c r="A118" s="76"/>
      <c r="B118" s="20"/>
      <c r="C118" s="20"/>
      <c r="D118" s="20"/>
      <c r="E118" s="20"/>
      <c r="F118" s="20"/>
      <c r="G118" s="20"/>
      <c r="H118" s="20"/>
      <c r="I118" s="20"/>
      <c r="J118" s="77"/>
      <c r="K118" s="21"/>
    </row>
    <row r="119" spans="1:11" ht="18" customHeight="1" x14ac:dyDescent="0.15">
      <c r="A119" s="76"/>
      <c r="B119" s="20"/>
      <c r="C119" s="20"/>
      <c r="D119" s="20"/>
      <c r="E119" s="20"/>
      <c r="F119" s="20"/>
      <c r="G119" s="20"/>
      <c r="H119" s="20"/>
      <c r="I119" s="20"/>
      <c r="J119" s="77"/>
      <c r="K119" s="21"/>
    </row>
    <row r="120" spans="1:11" ht="18" customHeight="1" x14ac:dyDescent="0.15">
      <c r="A120" s="76"/>
      <c r="B120" s="20"/>
      <c r="C120" s="20"/>
      <c r="D120" s="20"/>
      <c r="E120" s="20"/>
      <c r="F120" s="20"/>
      <c r="G120" s="20"/>
      <c r="H120" s="20"/>
      <c r="I120" s="20"/>
      <c r="J120" s="77"/>
      <c r="K120" s="21"/>
    </row>
    <row r="121" spans="1:11" ht="18" customHeight="1" x14ac:dyDescent="0.15">
      <c r="A121" s="76"/>
      <c r="B121" s="20"/>
      <c r="C121" s="20"/>
      <c r="D121" s="20"/>
      <c r="E121" s="20"/>
      <c r="F121" s="20"/>
      <c r="G121" s="20"/>
      <c r="H121" s="20"/>
      <c r="I121" s="20"/>
      <c r="J121" s="77"/>
      <c r="K121" s="21"/>
    </row>
    <row r="122" spans="1:11" ht="18" customHeight="1" x14ac:dyDescent="0.15">
      <c r="A122" s="76"/>
      <c r="B122" s="20"/>
      <c r="C122" s="20"/>
      <c r="D122" s="20"/>
      <c r="E122" s="20"/>
      <c r="F122" s="20"/>
      <c r="G122" s="20"/>
      <c r="H122" s="20"/>
      <c r="I122" s="20"/>
      <c r="J122" s="77"/>
      <c r="K122" s="21"/>
    </row>
    <row r="123" spans="1:11" ht="18" customHeight="1" x14ac:dyDescent="0.15">
      <c r="A123" s="76"/>
      <c r="B123" s="20"/>
      <c r="C123" s="20"/>
      <c r="D123" s="20"/>
      <c r="E123" s="20"/>
      <c r="F123" s="20"/>
      <c r="G123" s="20"/>
      <c r="H123" s="20"/>
      <c r="I123" s="20"/>
      <c r="J123" s="77"/>
      <c r="K123" s="21"/>
    </row>
    <row r="124" spans="1:11" ht="18" customHeight="1" x14ac:dyDescent="0.15">
      <c r="A124" s="76"/>
      <c r="B124" s="20"/>
      <c r="C124" s="20"/>
      <c r="D124" s="20"/>
      <c r="E124" s="20"/>
      <c r="F124" s="20"/>
      <c r="G124" s="20"/>
      <c r="H124" s="20"/>
      <c r="I124" s="20"/>
      <c r="J124" s="77"/>
      <c r="K124" s="21"/>
    </row>
    <row r="125" spans="1:11" ht="18" customHeight="1" x14ac:dyDescent="0.15">
      <c r="A125" s="76"/>
      <c r="B125" s="20"/>
      <c r="C125" s="20"/>
      <c r="D125" s="20"/>
      <c r="E125" s="20"/>
      <c r="F125" s="20"/>
      <c r="G125" s="20"/>
      <c r="H125" s="20"/>
      <c r="I125" s="20"/>
      <c r="J125" s="77"/>
      <c r="K125" s="21"/>
    </row>
    <row r="126" spans="1:11" ht="18" customHeight="1" x14ac:dyDescent="0.15">
      <c r="A126" s="76"/>
      <c r="B126" s="20"/>
      <c r="C126" s="20"/>
      <c r="D126" s="20"/>
      <c r="E126" s="20"/>
      <c r="F126" s="20"/>
      <c r="G126" s="20"/>
      <c r="H126" s="20"/>
      <c r="I126" s="20"/>
      <c r="J126" s="77"/>
      <c r="K126" s="21"/>
    </row>
    <row r="127" spans="1:11" ht="18" customHeight="1" x14ac:dyDescent="0.15">
      <c r="A127" s="76"/>
      <c r="B127" s="20"/>
      <c r="C127" s="20"/>
      <c r="D127" s="20"/>
      <c r="E127" s="20"/>
      <c r="F127" s="20"/>
      <c r="G127" s="20"/>
      <c r="H127" s="20"/>
      <c r="I127" s="20"/>
      <c r="J127" s="77"/>
      <c r="K127" s="21"/>
    </row>
    <row r="128" spans="1:11" ht="18" customHeight="1" x14ac:dyDescent="0.15">
      <c r="A128" s="76"/>
      <c r="B128" s="20"/>
      <c r="C128" s="20"/>
      <c r="D128" s="20"/>
      <c r="E128" s="20"/>
      <c r="F128" s="20"/>
      <c r="G128" s="20"/>
      <c r="H128" s="20"/>
      <c r="I128" s="20"/>
      <c r="J128" s="77"/>
      <c r="K128" s="21"/>
    </row>
    <row r="129" spans="1:11" ht="18" customHeight="1" x14ac:dyDescent="0.15">
      <c r="A129" s="76"/>
      <c r="B129" s="20"/>
      <c r="C129" s="20"/>
      <c r="D129" s="20"/>
      <c r="E129" s="20"/>
      <c r="F129" s="20"/>
      <c r="G129" s="20"/>
      <c r="H129" s="20"/>
      <c r="I129" s="20"/>
      <c r="J129" s="77"/>
      <c r="K129" s="21"/>
    </row>
    <row r="130" spans="1:11" ht="18" customHeight="1" x14ac:dyDescent="0.15">
      <c r="A130" s="76"/>
      <c r="B130" s="20"/>
      <c r="C130" s="20"/>
      <c r="D130" s="20"/>
      <c r="E130" s="20"/>
      <c r="F130" s="20"/>
      <c r="G130" s="20"/>
      <c r="H130" s="20"/>
      <c r="I130" s="20"/>
      <c r="J130" s="77"/>
      <c r="K130" s="21"/>
    </row>
    <row r="131" spans="1:11" ht="18" customHeight="1" x14ac:dyDescent="0.15">
      <c r="A131" s="76"/>
      <c r="B131" s="20"/>
      <c r="C131" s="20"/>
      <c r="D131" s="20"/>
      <c r="E131" s="20"/>
      <c r="F131" s="20"/>
      <c r="G131" s="20"/>
      <c r="H131" s="20"/>
      <c r="I131" s="20"/>
      <c r="J131" s="77"/>
      <c r="K131" s="21"/>
    </row>
    <row r="132" spans="1:11" ht="18" customHeight="1" x14ac:dyDescent="0.15">
      <c r="A132" s="76"/>
      <c r="B132" s="20"/>
      <c r="C132" s="20"/>
      <c r="D132" s="20"/>
      <c r="E132" s="20"/>
      <c r="F132" s="20"/>
      <c r="G132" s="20"/>
      <c r="H132" s="20"/>
      <c r="I132" s="20"/>
      <c r="J132" s="77"/>
      <c r="K132" s="21"/>
    </row>
    <row r="133" spans="1:11" ht="18" customHeight="1" x14ac:dyDescent="0.15">
      <c r="A133" s="76"/>
      <c r="B133" s="20"/>
      <c r="C133" s="20"/>
      <c r="D133" s="20"/>
      <c r="E133" s="20"/>
      <c r="F133" s="20"/>
      <c r="G133" s="20"/>
      <c r="H133" s="20"/>
      <c r="I133" s="20"/>
      <c r="J133" s="77"/>
      <c r="K133" s="21"/>
    </row>
    <row r="134" spans="1:11" ht="18" customHeight="1" x14ac:dyDescent="0.15">
      <c r="A134" s="76"/>
      <c r="B134" s="166" t="s">
        <v>187</v>
      </c>
      <c r="C134" s="167"/>
      <c r="D134" s="166">
        <f>入力シート!C70</f>
        <v>0</v>
      </c>
      <c r="E134" s="170"/>
      <c r="F134" s="170"/>
      <c r="G134" s="170"/>
      <c r="H134" s="170"/>
      <c r="I134" s="167"/>
      <c r="J134" s="77"/>
      <c r="K134" s="21"/>
    </row>
    <row r="135" spans="1:11" ht="18" customHeight="1" x14ac:dyDescent="0.15">
      <c r="A135" s="76"/>
      <c r="B135" s="168" t="s">
        <v>188</v>
      </c>
      <c r="C135" s="169"/>
      <c r="D135" s="168">
        <f>入力シート!C68</f>
        <v>0</v>
      </c>
      <c r="E135" s="170"/>
      <c r="F135" s="170"/>
      <c r="G135" s="170"/>
      <c r="H135" s="170"/>
      <c r="I135" s="167"/>
      <c r="J135" s="77"/>
      <c r="K135" s="21"/>
    </row>
    <row r="136" spans="1:11" ht="18" customHeight="1" thickBot="1" x14ac:dyDescent="0.2">
      <c r="A136" s="32"/>
      <c r="B136" s="33"/>
      <c r="C136" s="33"/>
      <c r="D136" s="33"/>
      <c r="E136" s="33"/>
      <c r="F136" s="33"/>
      <c r="G136" s="33"/>
      <c r="H136" s="33"/>
      <c r="I136" s="33"/>
      <c r="J136" s="78"/>
      <c r="K136" s="21"/>
    </row>
    <row r="137" spans="1:11" ht="18" customHeight="1" x14ac:dyDescent="0.15">
      <c r="A137" s="21"/>
      <c r="B137" s="21"/>
      <c r="C137" s="21"/>
      <c r="D137" s="21"/>
      <c r="E137" s="21"/>
      <c r="F137" s="21"/>
      <c r="G137" s="21"/>
      <c r="H137" s="21"/>
      <c r="I137" s="21"/>
      <c r="J137" s="21"/>
      <c r="K137" s="21"/>
    </row>
    <row r="138" spans="1:11" ht="17.25" x14ac:dyDescent="0.15">
      <c r="A138" s="301" t="s">
        <v>65</v>
      </c>
      <c r="B138" s="301"/>
      <c r="C138" s="301"/>
      <c r="D138" s="301"/>
      <c r="E138" s="301"/>
      <c r="F138" s="301"/>
      <c r="G138" s="301"/>
      <c r="H138" s="301"/>
      <c r="I138" s="301"/>
      <c r="J138" s="301"/>
      <c r="K138" s="10"/>
    </row>
    <row r="139" spans="1:11" ht="18" customHeight="1" x14ac:dyDescent="0.15">
      <c r="A139" s="307" t="s">
        <v>106</v>
      </c>
      <c r="B139" s="307"/>
      <c r="C139" s="307"/>
      <c r="D139" s="307"/>
      <c r="E139" s="307"/>
      <c r="F139" s="307"/>
      <c r="G139" s="307"/>
      <c r="H139" s="307"/>
      <c r="I139" s="307"/>
      <c r="J139" s="307"/>
      <c r="K139" s="12"/>
    </row>
    <row r="140" spans="1:11" ht="18" customHeight="1" x14ac:dyDescent="0.15">
      <c r="A140" s="85"/>
      <c r="B140" s="85"/>
      <c r="C140" s="85"/>
      <c r="D140" s="85"/>
      <c r="E140" s="85"/>
      <c r="F140" s="85"/>
      <c r="G140" s="85"/>
      <c r="H140" s="85"/>
      <c r="I140" s="85"/>
      <c r="J140" s="85"/>
      <c r="K140" s="89"/>
    </row>
    <row r="141" spans="1:11" ht="18" customHeight="1" thickBot="1" x14ac:dyDescent="0.2">
      <c r="A141" s="284" t="s">
        <v>66</v>
      </c>
      <c r="B141" s="284"/>
      <c r="C141" s="284"/>
      <c r="D141" s="284"/>
      <c r="E141" s="284"/>
      <c r="F141" s="284"/>
      <c r="G141" s="284"/>
      <c r="H141" s="284"/>
      <c r="I141" s="284"/>
      <c r="J141" s="284"/>
      <c r="K141" s="12"/>
    </row>
    <row r="142" spans="1:11" ht="17.25" customHeight="1" thickBot="1" x14ac:dyDescent="0.2">
      <c r="A142" s="304" t="s">
        <v>4</v>
      </c>
      <c r="B142" s="305"/>
      <c r="C142" s="305"/>
      <c r="D142" s="305"/>
      <c r="E142" s="306"/>
      <c r="F142" s="5"/>
      <c r="G142" s="303" t="s">
        <v>5</v>
      </c>
      <c r="H142" s="303"/>
      <c r="I142" s="303" t="s">
        <v>6</v>
      </c>
      <c r="J142" s="303"/>
      <c r="K142" s="49"/>
    </row>
    <row r="143" spans="1:11" ht="17.25" customHeight="1" thickBot="1" x14ac:dyDescent="0.2">
      <c r="A143" s="295" t="s">
        <v>26</v>
      </c>
      <c r="B143" s="296"/>
      <c r="C143" s="296"/>
      <c r="D143" s="296"/>
      <c r="E143" s="297"/>
      <c r="F143" s="267"/>
      <c r="G143" s="302" t="s">
        <v>7</v>
      </c>
      <c r="H143" s="302"/>
      <c r="I143" s="302" t="s">
        <v>8</v>
      </c>
      <c r="J143" s="302"/>
      <c r="K143" s="50"/>
    </row>
    <row r="144" spans="1:11" ht="17.25" customHeight="1" thickBot="1" x14ac:dyDescent="0.2">
      <c r="A144" s="104" t="s">
        <v>45</v>
      </c>
      <c r="B144" s="175" t="str">
        <f>入力シート!C16&amp;"に大雨・洪水警報発表"</f>
        <v>に大雨・洪水警報発表</v>
      </c>
      <c r="C144" s="87"/>
      <c r="D144" s="87"/>
      <c r="E144" s="88"/>
      <c r="F144" s="267"/>
      <c r="G144" s="302"/>
      <c r="H144" s="302"/>
      <c r="I144" s="302"/>
      <c r="J144" s="302"/>
      <c r="K144" s="121"/>
    </row>
    <row r="145" spans="1:14" ht="17.25" customHeight="1" thickBot="1" x14ac:dyDescent="0.2">
      <c r="A145" s="104"/>
      <c r="B145" s="175"/>
      <c r="C145" s="175"/>
      <c r="D145" s="175"/>
      <c r="E145" s="176"/>
      <c r="F145" s="267"/>
      <c r="G145" s="302"/>
      <c r="H145" s="302"/>
      <c r="I145" s="302"/>
      <c r="J145" s="302"/>
      <c r="K145" s="121"/>
    </row>
    <row r="146" spans="1:14" ht="17.25" customHeight="1" thickBot="1" x14ac:dyDescent="0.2">
      <c r="A146" s="104" t="s">
        <v>46</v>
      </c>
      <c r="B146" s="279" t="str">
        <f>入力シート!C34&amp;"
気象庁のキキクル（危険度分布）の
洪水キキクルで警戒レベル２相当"</f>
        <v xml:space="preserve">
気象庁のキキクル（危険度分布）の
洪水キキクルで警戒レベル２相当</v>
      </c>
      <c r="C146" s="279"/>
      <c r="D146" s="279"/>
      <c r="E146" s="280"/>
      <c r="F146" s="267"/>
      <c r="G146" s="302"/>
      <c r="H146" s="302"/>
      <c r="I146" s="302"/>
      <c r="J146" s="302"/>
      <c r="K146" s="121"/>
    </row>
    <row r="147" spans="1:14" ht="17.25" customHeight="1" thickBot="1" x14ac:dyDescent="0.2">
      <c r="A147" s="104"/>
      <c r="B147" s="279"/>
      <c r="C147" s="279"/>
      <c r="D147" s="279"/>
      <c r="E147" s="280"/>
      <c r="F147" s="267"/>
      <c r="G147" s="302"/>
      <c r="H147" s="302"/>
      <c r="I147" s="302"/>
      <c r="J147" s="302"/>
      <c r="K147" s="121"/>
    </row>
    <row r="148" spans="1:14" ht="17.25" customHeight="1" thickBot="1" x14ac:dyDescent="0.2">
      <c r="A148" s="104" t="str">
        <f>IF(B148&lt;&gt;"","Ø","")</f>
        <v/>
      </c>
      <c r="B148" s="279"/>
      <c r="C148" s="279"/>
      <c r="D148" s="279"/>
      <c r="E148" s="280"/>
      <c r="F148" s="267"/>
      <c r="G148" s="302"/>
      <c r="H148" s="302"/>
      <c r="I148" s="302"/>
      <c r="J148" s="302"/>
      <c r="K148" s="121"/>
    </row>
    <row r="149" spans="1:14" ht="17.25" customHeight="1" thickBot="1" x14ac:dyDescent="0.2">
      <c r="A149" s="104"/>
      <c r="B149" s="184"/>
      <c r="C149" s="184"/>
      <c r="D149" s="184"/>
      <c r="E149" s="185"/>
      <c r="F149" s="267"/>
      <c r="G149" s="302"/>
      <c r="H149" s="302"/>
      <c r="I149" s="302"/>
      <c r="J149" s="302"/>
      <c r="K149" s="121"/>
    </row>
    <row r="150" spans="1:14" ht="17.25" customHeight="1" thickBot="1" x14ac:dyDescent="0.2">
      <c r="A150" s="104" t="str">
        <f>IF(B150&lt;&gt;"","Ø","")</f>
        <v/>
      </c>
      <c r="B150" s="283" t="str">
        <f>IF(入力シート!C40&lt;&gt;"",入力シート!C40&amp;"
気象庁のキキクル（危険度分布）の
洪水キキクルで警戒レベル２相当","")</f>
        <v/>
      </c>
      <c r="C150" s="283"/>
      <c r="D150" s="283"/>
      <c r="E150" s="269"/>
      <c r="F150" s="267"/>
      <c r="G150" s="302"/>
      <c r="H150" s="302"/>
      <c r="I150" s="302"/>
      <c r="J150" s="302"/>
      <c r="K150" s="121"/>
    </row>
    <row r="151" spans="1:14" ht="17.25" customHeight="1" thickBot="1" x14ac:dyDescent="0.2">
      <c r="A151" s="104"/>
      <c r="B151" s="283"/>
      <c r="C151" s="283"/>
      <c r="D151" s="283"/>
      <c r="E151" s="269"/>
      <c r="F151" s="267"/>
      <c r="G151" s="302"/>
      <c r="H151" s="302"/>
      <c r="I151" s="302"/>
      <c r="J151" s="302"/>
      <c r="K151" s="121"/>
    </row>
    <row r="152" spans="1:14" ht="17.25" customHeight="1" thickBot="1" x14ac:dyDescent="0.2">
      <c r="A152" s="104"/>
      <c r="B152" s="283"/>
      <c r="C152" s="283"/>
      <c r="D152" s="283"/>
      <c r="E152" s="269"/>
      <c r="F152" s="267"/>
      <c r="G152" s="302"/>
      <c r="H152" s="302"/>
      <c r="I152" s="302"/>
      <c r="J152" s="302"/>
      <c r="K152" s="121"/>
    </row>
    <row r="153" spans="1:14" ht="17.25" customHeight="1" thickBot="1" x14ac:dyDescent="0.2">
      <c r="A153" s="104"/>
      <c r="B153" s="189"/>
      <c r="C153" s="189"/>
      <c r="D153" s="189"/>
      <c r="E153" s="186"/>
      <c r="F153" s="267"/>
      <c r="G153" s="302"/>
      <c r="H153" s="302"/>
      <c r="I153" s="302"/>
      <c r="J153" s="302"/>
      <c r="K153" s="121"/>
    </row>
    <row r="154" spans="1:14" ht="17.25" customHeight="1" thickBot="1" x14ac:dyDescent="0.2">
      <c r="A154" s="104" t="str">
        <f>IF(B154&lt;&gt;"","Ø","")</f>
        <v/>
      </c>
      <c r="B154" s="268" t="str">
        <f>IF(入力シート!C46&lt;&gt;"",入力シート!C46&amp;"
気象庁のキキクル（危険度分布）の
洪水キキクルで警戒レベル２相当","")</f>
        <v/>
      </c>
      <c r="C154" s="268"/>
      <c r="D154" s="268"/>
      <c r="E154" s="269"/>
      <c r="F154" s="267"/>
      <c r="G154" s="302"/>
      <c r="H154" s="302"/>
      <c r="I154" s="302"/>
      <c r="J154" s="302"/>
      <c r="K154" s="121"/>
    </row>
    <row r="155" spans="1:14" ht="17.25" customHeight="1" thickBot="1" x14ac:dyDescent="0.2">
      <c r="A155" s="104"/>
      <c r="B155" s="268"/>
      <c r="C155" s="268"/>
      <c r="D155" s="268"/>
      <c r="E155" s="269"/>
      <c r="F155" s="267"/>
      <c r="G155" s="302"/>
      <c r="H155" s="302"/>
      <c r="I155" s="302"/>
      <c r="J155" s="302"/>
      <c r="K155" s="121"/>
    </row>
    <row r="156" spans="1:14" ht="17.25" customHeight="1" thickBot="1" x14ac:dyDescent="0.2">
      <c r="A156" s="105"/>
      <c r="B156" s="281"/>
      <c r="C156" s="281"/>
      <c r="D156" s="281"/>
      <c r="E156" s="282"/>
      <c r="F156" s="267"/>
      <c r="G156" s="302"/>
      <c r="H156" s="302"/>
      <c r="I156" s="302"/>
      <c r="J156" s="302"/>
      <c r="K156" s="121"/>
    </row>
    <row r="157" spans="1:14" ht="17.25" customHeight="1" thickBot="1" x14ac:dyDescent="0.2">
      <c r="A157" s="92"/>
      <c r="B157" s="93"/>
      <c r="C157" s="93"/>
      <c r="D157" s="93"/>
      <c r="E157" s="93"/>
      <c r="F157" s="90"/>
      <c r="G157" s="86"/>
      <c r="H157" s="86"/>
      <c r="I157" s="86"/>
      <c r="J157" s="86"/>
      <c r="K157" s="84"/>
      <c r="L157" s="73"/>
      <c r="N157" s="73"/>
    </row>
    <row r="158" spans="1:14" ht="17.25" customHeight="1" x14ac:dyDescent="0.15">
      <c r="A158" s="295" t="s">
        <v>235</v>
      </c>
      <c r="B158" s="296"/>
      <c r="C158" s="296"/>
      <c r="D158" s="296"/>
      <c r="E158" s="297"/>
      <c r="F158" s="267"/>
      <c r="G158" s="262" t="s">
        <v>7</v>
      </c>
      <c r="H158" s="263"/>
      <c r="I158" s="262" t="s">
        <v>8</v>
      </c>
      <c r="J158" s="263"/>
      <c r="K158" s="51"/>
      <c r="L158" s="73"/>
    </row>
    <row r="159" spans="1:14" ht="17.25" customHeight="1" x14ac:dyDescent="0.15">
      <c r="A159" s="104" t="s">
        <v>45</v>
      </c>
      <c r="B159" s="268" t="str">
        <f>入力シート!C34&amp;"
気象庁のキキクル（危険度分布）の
洪水キキクルで警戒レベル３相当"</f>
        <v xml:space="preserve">
気象庁のキキクル（危険度分布）の
洪水キキクルで警戒レベル３相当</v>
      </c>
      <c r="C159" s="268"/>
      <c r="D159" s="268"/>
      <c r="E159" s="269"/>
      <c r="F159" s="267"/>
      <c r="G159" s="264"/>
      <c r="H159" s="265"/>
      <c r="I159" s="264"/>
      <c r="J159" s="265"/>
      <c r="K159" s="51"/>
      <c r="L159" s="73"/>
    </row>
    <row r="160" spans="1:14" ht="17.25" customHeight="1" x14ac:dyDescent="0.15">
      <c r="A160" s="104"/>
      <c r="B160" s="268"/>
      <c r="C160" s="268"/>
      <c r="D160" s="268"/>
      <c r="E160" s="269"/>
      <c r="F160" s="267"/>
      <c r="G160" s="270" t="s">
        <v>9</v>
      </c>
      <c r="H160" s="271"/>
      <c r="I160" s="270" t="s">
        <v>10</v>
      </c>
      <c r="J160" s="271"/>
      <c r="K160" s="51"/>
    </row>
    <row r="161" spans="1:11" ht="17.25" customHeight="1" x14ac:dyDescent="0.15">
      <c r="A161" s="104" t="str">
        <f>IF(B161&lt;&gt;"","Ø","")</f>
        <v/>
      </c>
      <c r="B161" s="268"/>
      <c r="C161" s="268"/>
      <c r="D161" s="268"/>
      <c r="E161" s="269"/>
      <c r="F161" s="267"/>
      <c r="G161" s="264"/>
      <c r="H161" s="265"/>
      <c r="I161" s="264"/>
      <c r="J161" s="265"/>
      <c r="K161" s="51"/>
    </row>
    <row r="162" spans="1:11" ht="17.25" customHeight="1" x14ac:dyDescent="0.15">
      <c r="A162" s="104"/>
      <c r="B162" s="187"/>
      <c r="C162" s="187"/>
      <c r="D162" s="187"/>
      <c r="E162" s="188"/>
      <c r="F162" s="267"/>
      <c r="G162" s="270" t="s">
        <v>11</v>
      </c>
      <c r="H162" s="271"/>
      <c r="I162" s="270" t="s">
        <v>8</v>
      </c>
      <c r="J162" s="271"/>
      <c r="K162" s="51"/>
    </row>
    <row r="163" spans="1:11" ht="17.25" customHeight="1" x14ac:dyDescent="0.15">
      <c r="A163" s="104" t="str">
        <f>IF(B163&lt;&gt;"","Ø","")</f>
        <v/>
      </c>
      <c r="B163" s="283" t="str">
        <f>IF(入力シート!C40&lt;&gt;"",入力シート!C40&amp;"
気象庁のキキクル（危険度分布）の
洪水キキクルで警戒レベル３相当","")</f>
        <v/>
      </c>
      <c r="C163" s="283"/>
      <c r="D163" s="283"/>
      <c r="E163" s="269"/>
      <c r="F163" s="267"/>
      <c r="G163" s="264"/>
      <c r="H163" s="265"/>
      <c r="I163" s="264"/>
      <c r="J163" s="265"/>
      <c r="K163" s="51"/>
    </row>
    <row r="164" spans="1:11" ht="17.25" customHeight="1" x14ac:dyDescent="0.15">
      <c r="A164" s="104"/>
      <c r="B164" s="283"/>
      <c r="C164" s="283"/>
      <c r="D164" s="283"/>
      <c r="E164" s="269"/>
      <c r="F164" s="267"/>
      <c r="G164" s="270" t="s">
        <v>12</v>
      </c>
      <c r="H164" s="271"/>
      <c r="I164" s="270" t="s">
        <v>8</v>
      </c>
      <c r="J164" s="271"/>
      <c r="K164" s="51"/>
    </row>
    <row r="165" spans="1:11" ht="17.25" customHeight="1" x14ac:dyDescent="0.15">
      <c r="A165" s="104"/>
      <c r="B165" s="283"/>
      <c r="C165" s="283"/>
      <c r="D165" s="283"/>
      <c r="E165" s="269"/>
      <c r="F165" s="267"/>
      <c r="G165" s="272"/>
      <c r="H165" s="273"/>
      <c r="I165" s="272"/>
      <c r="J165" s="273"/>
      <c r="K165" s="51"/>
    </row>
    <row r="166" spans="1:11" ht="17.25" customHeight="1" x14ac:dyDescent="0.15">
      <c r="A166" s="104"/>
      <c r="B166" s="187"/>
      <c r="C166" s="187"/>
      <c r="D166" s="187"/>
      <c r="E166" s="188"/>
      <c r="F166" s="267"/>
      <c r="G166" s="270" t="s">
        <v>13</v>
      </c>
      <c r="H166" s="271"/>
      <c r="I166" s="270" t="s">
        <v>10</v>
      </c>
      <c r="J166" s="271"/>
      <c r="K166" s="51"/>
    </row>
    <row r="167" spans="1:11" ht="17.25" customHeight="1" x14ac:dyDescent="0.15">
      <c r="A167" s="104" t="str">
        <f>IF(B167&lt;&gt;"","Ø","")</f>
        <v/>
      </c>
      <c r="B167" s="268" t="str">
        <f>IF(入力シート!C46&lt;&gt;"",入力シート!C46&amp;"
気象庁のキキクル（危険度分布）の
洪水キキクルで警戒レベル３相当","")</f>
        <v/>
      </c>
      <c r="C167" s="268"/>
      <c r="D167" s="268"/>
      <c r="E167" s="269"/>
      <c r="F167" s="267"/>
      <c r="G167" s="272"/>
      <c r="H167" s="273"/>
      <c r="I167" s="272"/>
      <c r="J167" s="273"/>
      <c r="K167" s="51"/>
    </row>
    <row r="168" spans="1:11" ht="17.25" customHeight="1" x14ac:dyDescent="0.15">
      <c r="A168" s="104"/>
      <c r="B168" s="268"/>
      <c r="C168" s="268"/>
      <c r="D168" s="268"/>
      <c r="E168" s="269"/>
      <c r="F168" s="267"/>
      <c r="G168" s="272"/>
      <c r="H168" s="273"/>
      <c r="I168" s="272"/>
      <c r="J168" s="273"/>
      <c r="K168" s="51"/>
    </row>
    <row r="169" spans="1:11" ht="17.25" customHeight="1" thickBot="1" x14ac:dyDescent="0.2">
      <c r="A169" s="105"/>
      <c r="B169" s="281"/>
      <c r="C169" s="281"/>
      <c r="D169" s="281"/>
      <c r="E169" s="282"/>
      <c r="F169" s="267"/>
      <c r="G169" s="274"/>
      <c r="H169" s="275"/>
      <c r="I169" s="274"/>
      <c r="J169" s="275"/>
      <c r="K169" s="51"/>
    </row>
    <row r="170" spans="1:11" ht="17.25" customHeight="1" thickBot="1" x14ac:dyDescent="0.2">
      <c r="A170" s="92"/>
      <c r="B170" s="86"/>
      <c r="C170" s="86"/>
      <c r="D170" s="86"/>
      <c r="E170" s="86"/>
      <c r="F170" s="90"/>
      <c r="G170" s="103"/>
      <c r="H170" s="103"/>
      <c r="I170" s="103"/>
      <c r="J170" s="103"/>
      <c r="K170" s="51"/>
    </row>
    <row r="171" spans="1:11" ht="17.25" customHeight="1" x14ac:dyDescent="0.15">
      <c r="A171" s="321" t="s">
        <v>26</v>
      </c>
      <c r="B171" s="322"/>
      <c r="C171" s="322"/>
      <c r="D171" s="322"/>
      <c r="E171" s="323"/>
      <c r="F171" s="267"/>
      <c r="G171" s="286" t="s">
        <v>14</v>
      </c>
      <c r="H171" s="287"/>
      <c r="I171" s="286" t="s">
        <v>10</v>
      </c>
      <c r="J171" s="318"/>
      <c r="K171" s="50"/>
    </row>
    <row r="172" spans="1:11" ht="17.25" customHeight="1" x14ac:dyDescent="0.15">
      <c r="A172" s="104" t="s">
        <v>46</v>
      </c>
      <c r="B172" s="276" t="str">
        <f>入力シート!C18&amp;"に【警戒レベル４】避難指示の発令"</f>
        <v>に【警戒レベル４】避難指示の発令</v>
      </c>
      <c r="C172" s="277"/>
      <c r="D172" s="277"/>
      <c r="E172" s="278"/>
      <c r="F172" s="267"/>
      <c r="G172" s="288"/>
      <c r="H172" s="289"/>
      <c r="I172" s="288"/>
      <c r="J172" s="319"/>
      <c r="K172" s="50"/>
    </row>
    <row r="173" spans="1:11" ht="17.25" customHeight="1" x14ac:dyDescent="0.15">
      <c r="A173" s="104"/>
      <c r="B173" s="276"/>
      <c r="C173" s="277"/>
      <c r="D173" s="277"/>
      <c r="E173" s="278"/>
      <c r="F173" s="267"/>
      <c r="G173" s="288"/>
      <c r="H173" s="289"/>
      <c r="I173" s="288"/>
      <c r="J173" s="319"/>
      <c r="K173" s="121"/>
    </row>
    <row r="174" spans="1:11" ht="17.25" customHeight="1" x14ac:dyDescent="0.15">
      <c r="A174" s="104"/>
      <c r="B174" s="182"/>
      <c r="C174" s="182"/>
      <c r="D174" s="182"/>
      <c r="E174" s="183"/>
      <c r="F174" s="267"/>
      <c r="G174" s="288"/>
      <c r="H174" s="289"/>
      <c r="I174" s="288"/>
      <c r="J174" s="319"/>
      <c r="K174" s="121"/>
    </row>
    <row r="175" spans="1:11" ht="17.25" customHeight="1" x14ac:dyDescent="0.15">
      <c r="A175" s="104" t="s">
        <v>46</v>
      </c>
      <c r="B175" s="268" t="str">
        <f>入力シート!C34&amp;"
気象庁のキキクル（危険度分布）の
洪水キキクルで警戒レベル４相当"</f>
        <v xml:space="preserve">
気象庁のキキクル（危険度分布）の
洪水キキクルで警戒レベル４相当</v>
      </c>
      <c r="C175" s="268"/>
      <c r="D175" s="268"/>
      <c r="E175" s="269"/>
      <c r="F175" s="267"/>
      <c r="G175" s="288"/>
      <c r="H175" s="289"/>
      <c r="I175" s="288"/>
      <c r="J175" s="319"/>
      <c r="K175" s="121"/>
    </row>
    <row r="176" spans="1:11" ht="17.25" customHeight="1" x14ac:dyDescent="0.15">
      <c r="A176" s="104"/>
      <c r="B176" s="268"/>
      <c r="C176" s="268"/>
      <c r="D176" s="268"/>
      <c r="E176" s="269"/>
      <c r="F176" s="267"/>
      <c r="G176" s="288"/>
      <c r="H176" s="289"/>
      <c r="I176" s="288"/>
      <c r="J176" s="319"/>
      <c r="K176" s="121"/>
    </row>
    <row r="177" spans="1:11" ht="17.25" customHeight="1" x14ac:dyDescent="0.15">
      <c r="A177" s="104" t="str">
        <f>IF(B177&lt;&gt;"","Ø","")</f>
        <v/>
      </c>
      <c r="B177" s="268"/>
      <c r="C177" s="268"/>
      <c r="D177" s="268"/>
      <c r="E177" s="269"/>
      <c r="F177" s="267"/>
      <c r="G177" s="288"/>
      <c r="H177" s="289"/>
      <c r="I177" s="288"/>
      <c r="J177" s="319"/>
      <c r="K177" s="121"/>
    </row>
    <row r="178" spans="1:11" ht="17.25" customHeight="1" x14ac:dyDescent="0.15">
      <c r="A178" s="104"/>
      <c r="B178" s="187"/>
      <c r="C178" s="187"/>
      <c r="D178" s="187"/>
      <c r="E178" s="188"/>
      <c r="F178" s="267"/>
      <c r="G178" s="288"/>
      <c r="H178" s="289"/>
      <c r="I178" s="288"/>
      <c r="J178" s="319"/>
      <c r="K178" s="121"/>
    </row>
    <row r="179" spans="1:11" ht="17.25" customHeight="1" x14ac:dyDescent="0.15">
      <c r="A179" s="104" t="str">
        <f>IF(B179&lt;&gt;"","Ø","")</f>
        <v/>
      </c>
      <c r="B179" s="283" t="str">
        <f>IF(入力シート!C40&lt;&gt;"",入力シート!C40&amp;"
気象庁のキキクル（危険度分布）の
洪水キキクルで警戒レベル4相当","")</f>
        <v/>
      </c>
      <c r="C179" s="283"/>
      <c r="D179" s="283"/>
      <c r="E179" s="269"/>
      <c r="F179" s="267"/>
      <c r="G179" s="288"/>
      <c r="H179" s="289"/>
      <c r="I179" s="288"/>
      <c r="J179" s="319"/>
      <c r="K179" s="121"/>
    </row>
    <row r="180" spans="1:11" ht="17.25" customHeight="1" x14ac:dyDescent="0.15">
      <c r="A180" s="104"/>
      <c r="B180" s="283"/>
      <c r="C180" s="283"/>
      <c r="D180" s="283"/>
      <c r="E180" s="269"/>
      <c r="F180" s="267"/>
      <c r="G180" s="288"/>
      <c r="H180" s="289"/>
      <c r="I180" s="288"/>
      <c r="J180" s="319"/>
      <c r="K180" s="121"/>
    </row>
    <row r="181" spans="1:11" ht="17.25" customHeight="1" x14ac:dyDescent="0.15">
      <c r="A181" s="104"/>
      <c r="B181" s="283"/>
      <c r="C181" s="283"/>
      <c r="D181" s="283"/>
      <c r="E181" s="269"/>
      <c r="F181" s="267"/>
      <c r="G181" s="288"/>
      <c r="H181" s="289"/>
      <c r="I181" s="288"/>
      <c r="J181" s="319"/>
      <c r="K181" s="121"/>
    </row>
    <row r="182" spans="1:11" ht="17.25" customHeight="1" x14ac:dyDescent="0.15">
      <c r="A182" s="104"/>
      <c r="B182" s="187"/>
      <c r="C182" s="187"/>
      <c r="D182" s="187"/>
      <c r="E182" s="188"/>
      <c r="F182" s="267"/>
      <c r="G182" s="288"/>
      <c r="H182" s="289"/>
      <c r="I182" s="288"/>
      <c r="J182" s="319"/>
      <c r="K182" s="121"/>
    </row>
    <row r="183" spans="1:11" ht="17.25" customHeight="1" x14ac:dyDescent="0.15">
      <c r="A183" s="104" t="str">
        <f>IF(B183&lt;&gt;"","Ø","")</f>
        <v/>
      </c>
      <c r="B183" s="268" t="str">
        <f>IF(入力シート!C46&lt;&gt;"",入力シート!C46&amp;"
気象庁のキキクル（危険度分布）の
洪水キキクルで警戒レベル4相当","")</f>
        <v/>
      </c>
      <c r="C183" s="268"/>
      <c r="D183" s="268"/>
      <c r="E183" s="269"/>
      <c r="F183" s="267"/>
      <c r="G183" s="288"/>
      <c r="H183" s="289"/>
      <c r="I183" s="288"/>
      <c r="J183" s="319"/>
      <c r="K183" s="121"/>
    </row>
    <row r="184" spans="1:11" ht="17.25" customHeight="1" x14ac:dyDescent="0.15">
      <c r="A184" s="104"/>
      <c r="B184" s="268"/>
      <c r="C184" s="268"/>
      <c r="D184" s="268"/>
      <c r="E184" s="269"/>
      <c r="F184" s="267"/>
      <c r="G184" s="288"/>
      <c r="H184" s="289"/>
      <c r="I184" s="288"/>
      <c r="J184" s="319"/>
      <c r="K184" s="121"/>
    </row>
    <row r="185" spans="1:11" ht="17.25" customHeight="1" thickBot="1" x14ac:dyDescent="0.2">
      <c r="A185" s="105"/>
      <c r="B185" s="281"/>
      <c r="C185" s="281"/>
      <c r="D185" s="281"/>
      <c r="E185" s="282"/>
      <c r="F185" s="267"/>
      <c r="G185" s="290"/>
      <c r="H185" s="291"/>
      <c r="I185" s="290"/>
      <c r="J185" s="320"/>
      <c r="K185" s="121"/>
    </row>
    <row r="186" spans="1:11" ht="19.5" x14ac:dyDescent="0.15">
      <c r="A186" s="301" t="s">
        <v>196</v>
      </c>
      <c r="B186" s="337"/>
      <c r="C186" s="337"/>
      <c r="D186" s="337"/>
      <c r="E186" s="337"/>
      <c r="F186" s="337"/>
      <c r="G186" s="337"/>
      <c r="H186" s="337"/>
      <c r="I186" s="337"/>
      <c r="J186" s="337"/>
      <c r="K186" s="121"/>
    </row>
    <row r="187" spans="1:11" ht="17.25" customHeight="1" x14ac:dyDescent="0.15"/>
    <row r="188" spans="1:11" ht="17.25" customHeight="1" x14ac:dyDescent="0.15"/>
    <row r="189" spans="1:11" ht="17.25" x14ac:dyDescent="0.15">
      <c r="A189" s="301" t="s">
        <v>208</v>
      </c>
      <c r="B189" s="301"/>
      <c r="C189" s="301"/>
      <c r="D189" s="301"/>
      <c r="E189" s="301"/>
      <c r="F189" s="301"/>
      <c r="G189" s="301"/>
      <c r="H189" s="301"/>
      <c r="I189" s="301"/>
      <c r="J189" s="301"/>
      <c r="K189" s="10"/>
    </row>
    <row r="190" spans="1:11" ht="17.25" x14ac:dyDescent="0.15">
      <c r="A190" s="301" t="s">
        <v>15</v>
      </c>
      <c r="B190" s="301"/>
      <c r="C190" s="301"/>
      <c r="D190" s="301"/>
      <c r="E190" s="301"/>
      <c r="F190" s="301"/>
      <c r="G190" s="301"/>
      <c r="H190" s="301"/>
      <c r="I190" s="301"/>
      <c r="J190" s="301"/>
      <c r="K190" s="10"/>
    </row>
    <row r="191" spans="1:11" ht="18" x14ac:dyDescent="0.15">
      <c r="A191" s="361" t="s">
        <v>16</v>
      </c>
      <c r="B191" s="361"/>
      <c r="C191" s="361"/>
      <c r="D191" s="361"/>
      <c r="E191" s="361"/>
      <c r="F191" s="361"/>
      <c r="G191" s="361"/>
      <c r="H191" s="361"/>
      <c r="I191" s="361"/>
      <c r="J191" s="361"/>
      <c r="K191" s="13"/>
    </row>
    <row r="192" spans="1:11" ht="18" thickBot="1" x14ac:dyDescent="0.2">
      <c r="A192" s="2"/>
    </row>
    <row r="193" spans="1:11" ht="17.25" x14ac:dyDescent="0.15">
      <c r="A193" s="60" t="s">
        <v>17</v>
      </c>
      <c r="B193" s="61"/>
      <c r="C193" s="62"/>
      <c r="D193" s="352" t="s">
        <v>18</v>
      </c>
      <c r="E193" s="352"/>
      <c r="F193" s="352"/>
      <c r="G193" s="352"/>
      <c r="H193" s="352"/>
      <c r="I193" s="352"/>
      <c r="J193" s="353"/>
      <c r="K193" s="52"/>
    </row>
    <row r="194" spans="1:11" ht="18" x14ac:dyDescent="0.15">
      <c r="A194" s="64" t="s">
        <v>43</v>
      </c>
      <c r="B194" s="23"/>
      <c r="C194" s="345" t="s">
        <v>201</v>
      </c>
      <c r="D194" s="346"/>
      <c r="E194" s="346"/>
      <c r="F194" s="346"/>
      <c r="G194" s="346"/>
      <c r="H194" s="346"/>
      <c r="I194" s="346"/>
      <c r="J194" s="347"/>
      <c r="K194" s="53"/>
    </row>
    <row r="195" spans="1:11" ht="18" x14ac:dyDescent="0.15">
      <c r="A195" s="65"/>
      <c r="B195" s="66"/>
      <c r="C195" s="244" t="s">
        <v>110</v>
      </c>
      <c r="D195" s="245"/>
      <c r="E195" s="245"/>
      <c r="F195" s="245"/>
      <c r="G195" s="245"/>
      <c r="H195" s="245"/>
      <c r="I195" s="245"/>
      <c r="J195" s="246"/>
      <c r="K195" s="53"/>
    </row>
    <row r="196" spans="1:11" ht="18" x14ac:dyDescent="0.15">
      <c r="A196" s="65"/>
      <c r="B196" s="66"/>
      <c r="C196" s="171" t="s">
        <v>223</v>
      </c>
      <c r="D196" s="172"/>
      <c r="E196" s="172"/>
      <c r="F196" s="172"/>
      <c r="G196" s="172"/>
      <c r="H196" s="172"/>
      <c r="I196" s="172"/>
      <c r="J196" s="173"/>
      <c r="K196" s="53"/>
    </row>
    <row r="197" spans="1:11" ht="18" x14ac:dyDescent="0.15">
      <c r="A197" s="65"/>
      <c r="B197" s="66"/>
      <c r="C197" s="244" t="s">
        <v>29</v>
      </c>
      <c r="D197" s="245"/>
      <c r="E197" s="245"/>
      <c r="F197" s="245"/>
      <c r="G197" s="245"/>
      <c r="H197" s="245"/>
      <c r="I197" s="245"/>
      <c r="J197" s="246"/>
      <c r="K197" s="53"/>
    </row>
    <row r="198" spans="1:11" ht="18" customHeight="1" x14ac:dyDescent="0.15">
      <c r="A198" s="67"/>
      <c r="B198" s="68"/>
      <c r="C198" s="25" t="s">
        <v>27</v>
      </c>
      <c r="D198" s="330" t="s">
        <v>197</v>
      </c>
      <c r="E198" s="330"/>
      <c r="F198" s="348"/>
      <c r="G198" s="348"/>
      <c r="H198" s="348"/>
      <c r="I198" s="348"/>
      <c r="J198" s="348"/>
      <c r="K198" s="82"/>
    </row>
    <row r="199" spans="1:11" ht="18" x14ac:dyDescent="0.15">
      <c r="A199" s="28" t="s">
        <v>30</v>
      </c>
      <c r="B199" s="18"/>
      <c r="C199" s="345"/>
      <c r="D199" s="349"/>
      <c r="E199" s="349"/>
      <c r="F199" s="349"/>
      <c r="G199" s="349"/>
      <c r="H199" s="349"/>
      <c r="I199" s="349"/>
      <c r="J199" s="350"/>
      <c r="K199" s="54"/>
    </row>
    <row r="200" spans="1:11" ht="17.25" x14ac:dyDescent="0.15">
      <c r="A200" s="29" t="s">
        <v>31</v>
      </c>
      <c r="B200" s="17"/>
      <c r="C200" s="244" t="s">
        <v>29</v>
      </c>
      <c r="D200" s="245"/>
      <c r="E200" s="245"/>
      <c r="F200" s="245"/>
      <c r="G200" s="245"/>
      <c r="H200" s="245"/>
      <c r="I200" s="245"/>
      <c r="J200" s="246"/>
      <c r="K200" s="54"/>
    </row>
    <row r="201" spans="1:11" ht="17.25" customHeight="1" x14ac:dyDescent="0.15">
      <c r="B201" s="26"/>
      <c r="C201" s="15" t="s">
        <v>27</v>
      </c>
      <c r="D201" s="343" t="str">
        <f>"「気象庁のキキクル（危険度分布）の洪水キキクル」の"&amp;入力シート!C34&amp;IF(入力シート!C40&lt;&gt;"",","&amp;入力シート!C40,"")&amp;IF(入力シート!C46&lt;&gt;"",","&amp;入力シート!C46,"")&amp;"の洪水災害の危険度"</f>
        <v>「気象庁のキキクル（危険度分布）の洪水キキクル」のの洪水災害の危険度</v>
      </c>
      <c r="E201" s="343"/>
      <c r="F201" s="343"/>
      <c r="G201" s="343"/>
      <c r="H201" s="343"/>
      <c r="I201" s="343"/>
      <c r="J201" s="344"/>
      <c r="K201" s="22"/>
    </row>
    <row r="202" spans="1:11" ht="17.25" x14ac:dyDescent="0.15">
      <c r="A202" s="29"/>
      <c r="B202" s="26"/>
      <c r="C202" s="19"/>
      <c r="D202" s="343"/>
      <c r="E202" s="343"/>
      <c r="F202" s="343"/>
      <c r="G202" s="343"/>
      <c r="H202" s="343"/>
      <c r="I202" s="343"/>
      <c r="J202" s="344"/>
      <c r="K202" s="22"/>
    </row>
    <row r="203" spans="1:11" ht="17.25" x14ac:dyDescent="0.15">
      <c r="A203" s="29"/>
      <c r="B203" s="26"/>
      <c r="C203" s="19"/>
      <c r="D203" s="343"/>
      <c r="E203" s="343"/>
      <c r="F203" s="343"/>
      <c r="G203" s="343"/>
      <c r="H203" s="343"/>
      <c r="I203" s="343"/>
      <c r="J203" s="344"/>
      <c r="K203" s="22"/>
    </row>
    <row r="204" spans="1:11" ht="17.25" customHeight="1" x14ac:dyDescent="0.15">
      <c r="A204" s="29"/>
      <c r="B204" s="26"/>
      <c r="C204" s="15" t="s">
        <v>27</v>
      </c>
      <c r="D204" s="343" t="str">
        <f>"「気象庁のキキクル（危険度分布）の洪水キキクル」の"&amp;入力シート!C34&amp;IF(入力シート!C40&lt;&gt;"",","&amp;入力シート!C40,"")&amp;IF(入力シート!C46&lt;&gt;"",","&amp;入力シート!C46,"")&amp;"の洪水災害の危険度"</f>
        <v>「気象庁のキキクル（危険度分布）の洪水キキクル」のの洪水災害の危険度</v>
      </c>
      <c r="E204" s="343"/>
      <c r="F204" s="343"/>
      <c r="G204" s="343"/>
      <c r="H204" s="343"/>
      <c r="I204" s="343"/>
      <c r="J204" s="344"/>
      <c r="K204" s="22"/>
    </row>
    <row r="205" spans="1:11" ht="17.25" customHeight="1" x14ac:dyDescent="0.15">
      <c r="A205" s="30"/>
      <c r="B205" s="27"/>
      <c r="D205" s="343"/>
      <c r="E205" s="343"/>
      <c r="F205" s="343"/>
      <c r="G205" s="343"/>
      <c r="H205" s="343"/>
      <c r="I205" s="343"/>
      <c r="J205" s="344"/>
      <c r="K205" s="22"/>
    </row>
    <row r="206" spans="1:11" ht="17.25" customHeight="1" x14ac:dyDescent="0.15">
      <c r="A206" s="30"/>
      <c r="B206" s="27"/>
      <c r="D206" s="343"/>
      <c r="E206" s="343"/>
      <c r="F206" s="343"/>
      <c r="G206" s="343"/>
      <c r="H206" s="343"/>
      <c r="I206" s="343"/>
      <c r="J206" s="344"/>
      <c r="K206" s="22"/>
    </row>
    <row r="207" spans="1:11" ht="17.25" customHeight="1" x14ac:dyDescent="0.15">
      <c r="A207" s="30"/>
      <c r="B207" s="27"/>
      <c r="C207" s="15" t="s">
        <v>27</v>
      </c>
      <c r="D207" s="248" t="str">
        <f>"気象庁HPの洪水予報のサイト（http://www.jma.go.jp/jp/flood/）"</f>
        <v>気象庁HPの洪水予報のサイト（http://www.jma.go.jp/jp/flood/）</v>
      </c>
      <c r="E207" s="248"/>
      <c r="F207" s="248"/>
      <c r="G207" s="248"/>
      <c r="H207" s="248"/>
      <c r="I207" s="248"/>
      <c r="J207" s="354"/>
      <c r="K207" s="22"/>
    </row>
    <row r="208" spans="1:11" ht="17.25" customHeight="1" x14ac:dyDescent="0.15">
      <c r="A208" s="31"/>
      <c r="B208" s="24"/>
      <c r="C208" s="63"/>
      <c r="D208" s="355"/>
      <c r="E208" s="355"/>
      <c r="F208" s="355"/>
      <c r="G208" s="355"/>
      <c r="H208" s="355"/>
      <c r="I208" s="355"/>
      <c r="J208" s="356"/>
      <c r="K208" s="22"/>
    </row>
    <row r="209" spans="1:11" ht="17.25" customHeight="1" x14ac:dyDescent="0.15">
      <c r="A209" s="331" t="s">
        <v>237</v>
      </c>
      <c r="B209" s="332"/>
      <c r="C209" s="244" t="s">
        <v>29</v>
      </c>
      <c r="D209" s="245"/>
      <c r="E209" s="245"/>
      <c r="F209" s="245"/>
      <c r="G209" s="245"/>
      <c r="H209" s="245"/>
      <c r="I209" s="245"/>
      <c r="J209" s="246"/>
      <c r="K209" s="17"/>
    </row>
    <row r="210" spans="1:11" ht="17.25" customHeight="1" x14ac:dyDescent="0.15">
      <c r="A210" s="333"/>
      <c r="B210" s="334"/>
      <c r="C210" s="15" t="str">
        <f>IF(入力シート!C56&lt;&gt;"","Ø","")</f>
        <v/>
      </c>
      <c r="D210" s="248" t="str">
        <f>IF(入力シート!C56&lt;&gt;"",入力シート!C16&amp;"のサイト（"&amp;入力シート!C54&amp;"）","")</f>
        <v/>
      </c>
      <c r="E210" s="248"/>
      <c r="F210" s="248"/>
      <c r="G210" s="248"/>
      <c r="H210" s="248"/>
      <c r="I210" s="248"/>
      <c r="J210" s="354"/>
      <c r="K210" s="17"/>
    </row>
    <row r="211" spans="1:11" ht="17.25" customHeight="1" x14ac:dyDescent="0.15">
      <c r="A211" s="333"/>
      <c r="B211" s="334"/>
      <c r="C211" s="20"/>
      <c r="D211" s="248"/>
      <c r="E211" s="248"/>
      <c r="F211" s="248"/>
      <c r="G211" s="248"/>
      <c r="H211" s="248"/>
      <c r="I211" s="248"/>
      <c r="J211" s="354"/>
      <c r="K211" s="17"/>
    </row>
    <row r="212" spans="1:11" ht="17.25" customHeight="1" x14ac:dyDescent="0.15">
      <c r="A212" s="333"/>
      <c r="B212" s="334"/>
      <c r="C212" s="244"/>
      <c r="D212" s="245"/>
      <c r="E212" s="245"/>
      <c r="F212" s="245"/>
      <c r="G212" s="245"/>
      <c r="H212" s="245"/>
      <c r="I212" s="245"/>
      <c r="J212" s="246"/>
      <c r="K212" s="17"/>
    </row>
    <row r="213" spans="1:11" ht="17.25" customHeight="1" x14ac:dyDescent="0.15">
      <c r="A213" s="333"/>
      <c r="B213" s="334"/>
      <c r="C213" s="244" t="s">
        <v>225</v>
      </c>
      <c r="D213" s="245"/>
      <c r="E213" s="245"/>
      <c r="F213" s="245"/>
      <c r="G213" s="245"/>
      <c r="H213" s="245"/>
      <c r="I213" s="245"/>
      <c r="J213" s="246"/>
      <c r="K213" s="22"/>
    </row>
    <row r="214" spans="1:11" ht="17.25" customHeight="1" x14ac:dyDescent="0.15">
      <c r="A214" s="333"/>
      <c r="B214" s="334"/>
      <c r="C214" s="244" t="s">
        <v>226</v>
      </c>
      <c r="D214" s="245"/>
      <c r="E214" s="245"/>
      <c r="F214" s="245"/>
      <c r="G214" s="245"/>
      <c r="H214" s="245"/>
      <c r="I214" s="245"/>
      <c r="J214" s="246"/>
      <c r="K214" s="22"/>
    </row>
    <row r="215" spans="1:11" ht="17.25" customHeight="1" x14ac:dyDescent="0.15">
      <c r="A215" s="333"/>
      <c r="B215" s="334"/>
      <c r="C215" s="244" t="s">
        <v>227</v>
      </c>
      <c r="D215" s="245"/>
      <c r="E215" s="245"/>
      <c r="F215" s="245"/>
      <c r="G215" s="245"/>
      <c r="H215" s="245"/>
      <c r="I215" s="245"/>
      <c r="J215" s="246"/>
      <c r="K215" s="180"/>
    </row>
    <row r="216" spans="1:11" ht="17.25" customHeight="1" thickBot="1" x14ac:dyDescent="0.2">
      <c r="A216" s="338"/>
      <c r="B216" s="339"/>
      <c r="C216" s="340" t="str">
        <f>IF(入力シート!C56="○",入力シート!C16&amp;"の避難情報に係る緊急速報メール","")</f>
        <v/>
      </c>
      <c r="D216" s="341"/>
      <c r="E216" s="341"/>
      <c r="F216" s="341"/>
      <c r="G216" s="341"/>
      <c r="H216" s="341"/>
      <c r="I216" s="341"/>
      <c r="J216" s="342"/>
      <c r="K216" s="17"/>
    </row>
    <row r="217" spans="1:11" ht="17.25" customHeight="1" x14ac:dyDescent="0.15">
      <c r="A217" s="94" t="s">
        <v>47</v>
      </c>
      <c r="B217" s="247" t="s">
        <v>48</v>
      </c>
      <c r="C217" s="247"/>
      <c r="D217" s="247"/>
      <c r="E217" s="247"/>
      <c r="F217" s="247"/>
      <c r="G217" s="247"/>
      <c r="H217" s="247"/>
      <c r="I217" s="247"/>
      <c r="J217" s="247"/>
      <c r="K217" s="22"/>
    </row>
    <row r="218" spans="1:11" ht="17.25" customHeight="1" x14ac:dyDescent="0.15">
      <c r="A218" s="95"/>
      <c r="B218" s="248"/>
      <c r="C218" s="248"/>
      <c r="D218" s="248"/>
      <c r="E218" s="248"/>
      <c r="F218" s="248"/>
      <c r="G218" s="248"/>
      <c r="H218" s="248"/>
      <c r="I218" s="248"/>
      <c r="J218" s="248"/>
      <c r="K218" s="12"/>
    </row>
    <row r="219" spans="1:11" ht="17.25" customHeight="1" x14ac:dyDescent="0.15">
      <c r="A219" s="95" t="s">
        <v>47</v>
      </c>
      <c r="B219" s="285" t="s">
        <v>49</v>
      </c>
      <c r="C219" s="285"/>
      <c r="D219" s="285"/>
      <c r="E219" s="285"/>
      <c r="F219" s="285"/>
      <c r="G219" s="285"/>
      <c r="H219" s="285"/>
      <c r="I219" s="285"/>
      <c r="J219" s="285"/>
      <c r="K219" s="12"/>
    </row>
    <row r="220" spans="1:11" ht="17.25" customHeight="1" x14ac:dyDescent="0.15">
      <c r="A220" s="95"/>
      <c r="B220" s="285"/>
      <c r="C220" s="285"/>
      <c r="D220" s="285"/>
      <c r="E220" s="285"/>
      <c r="F220" s="285"/>
      <c r="G220" s="285"/>
      <c r="H220" s="285"/>
      <c r="I220" s="285"/>
      <c r="J220" s="285"/>
      <c r="K220" s="12"/>
    </row>
    <row r="221" spans="1:11" ht="17.25" customHeight="1" x14ac:dyDescent="0.15">
      <c r="A221" s="12"/>
      <c r="B221" s="12"/>
      <c r="C221" s="12"/>
      <c r="D221" s="12"/>
      <c r="E221" s="80"/>
      <c r="F221" s="12"/>
      <c r="G221" s="12"/>
      <c r="H221" s="12"/>
      <c r="I221" s="12"/>
      <c r="J221" s="12"/>
      <c r="K221" s="12"/>
    </row>
    <row r="222" spans="1:11" ht="17.25" x14ac:dyDescent="0.15">
      <c r="A222" s="301" t="s">
        <v>32</v>
      </c>
      <c r="B222" s="301"/>
      <c r="C222" s="301"/>
      <c r="D222" s="301"/>
      <c r="E222" s="301"/>
      <c r="F222" s="301"/>
      <c r="G222" s="301"/>
      <c r="H222" s="301"/>
      <c r="I222" s="301"/>
      <c r="J222" s="301"/>
      <c r="K222" s="10"/>
    </row>
    <row r="223" spans="1:11" ht="17.25" customHeight="1" x14ac:dyDescent="0.15">
      <c r="A223" s="285" t="s">
        <v>67</v>
      </c>
      <c r="B223" s="285"/>
      <c r="C223" s="285"/>
      <c r="D223" s="285"/>
      <c r="E223" s="285"/>
      <c r="F223" s="285"/>
      <c r="G223" s="285"/>
      <c r="H223" s="285"/>
      <c r="I223" s="285"/>
      <c r="J223" s="285"/>
      <c r="K223" s="12"/>
    </row>
    <row r="224" spans="1:11" ht="17.25" customHeight="1" x14ac:dyDescent="0.15">
      <c r="A224" s="285"/>
      <c r="B224" s="285"/>
      <c r="C224" s="285"/>
      <c r="D224" s="285"/>
      <c r="E224" s="285"/>
      <c r="F224" s="285"/>
      <c r="G224" s="285"/>
      <c r="H224" s="285"/>
      <c r="I224" s="285"/>
      <c r="J224" s="285"/>
      <c r="K224" s="12"/>
    </row>
    <row r="225" spans="1:11" ht="18" customHeight="1" x14ac:dyDescent="0.15">
      <c r="A225" s="307" t="s">
        <v>199</v>
      </c>
      <c r="B225" s="307"/>
      <c r="C225" s="307"/>
      <c r="D225" s="307"/>
      <c r="E225" s="307"/>
      <c r="F225" s="307"/>
      <c r="G225" s="307"/>
      <c r="H225" s="307"/>
      <c r="I225" s="307"/>
      <c r="J225" s="307"/>
      <c r="K225" s="12"/>
    </row>
    <row r="226" spans="1:11" ht="18" customHeight="1" x14ac:dyDescent="0.15">
      <c r="A226" s="307"/>
      <c r="B226" s="307"/>
      <c r="C226" s="307"/>
      <c r="D226" s="307"/>
      <c r="E226" s="307"/>
      <c r="F226" s="307"/>
      <c r="G226" s="307"/>
      <c r="H226" s="307"/>
      <c r="I226" s="307"/>
      <c r="J226" s="307"/>
      <c r="K226" s="12"/>
    </row>
    <row r="227" spans="1:11" ht="18" customHeight="1" x14ac:dyDescent="0.15">
      <c r="A227" s="307" t="s">
        <v>198</v>
      </c>
      <c r="B227" s="307"/>
      <c r="C227" s="307"/>
      <c r="D227" s="307"/>
      <c r="E227" s="307"/>
      <c r="F227" s="307"/>
      <c r="G227" s="307"/>
      <c r="H227" s="307"/>
      <c r="I227" s="307"/>
      <c r="J227" s="307"/>
      <c r="K227" s="115"/>
    </row>
    <row r="228" spans="1:11" ht="18" customHeight="1" x14ac:dyDescent="0.15">
      <c r="B228" s="307" t="str">
        <f>入力シート!C16&amp;入力シート!C58&amp;" "&amp;入力シート!C60</f>
        <v>防災危機管理課 0568-76-1175</v>
      </c>
      <c r="C228" s="307"/>
      <c r="D228" s="307"/>
      <c r="E228" s="307"/>
      <c r="F228" s="307"/>
      <c r="G228" s="307"/>
      <c r="H228" s="307"/>
      <c r="I228" s="307"/>
      <c r="J228" s="307"/>
      <c r="K228" s="115"/>
    </row>
    <row r="229" spans="1:11" ht="17.25" customHeight="1" x14ac:dyDescent="0.15">
      <c r="A229" s="81"/>
      <c r="B229" s="81"/>
      <c r="C229" s="81"/>
      <c r="D229" s="351"/>
      <c r="E229" s="351"/>
      <c r="F229" s="351"/>
      <c r="G229" s="351"/>
      <c r="H229" s="351"/>
      <c r="I229" s="81"/>
      <c r="J229" s="81"/>
      <c r="K229" s="80"/>
    </row>
    <row r="230" spans="1:11" ht="17.25" customHeight="1" x14ac:dyDescent="0.15">
      <c r="A230" s="81"/>
      <c r="B230" s="81"/>
      <c r="C230" s="81"/>
      <c r="D230" s="81"/>
      <c r="E230" s="81"/>
      <c r="F230" s="81"/>
      <c r="G230" s="81"/>
      <c r="H230" s="81"/>
      <c r="I230" s="81"/>
      <c r="J230" s="81"/>
      <c r="K230" s="80"/>
    </row>
    <row r="231" spans="1:11" ht="17.25" customHeight="1" x14ac:dyDescent="0.15">
      <c r="A231" s="116"/>
      <c r="B231" s="116"/>
      <c r="C231" s="116"/>
      <c r="D231" s="116"/>
      <c r="E231" s="116"/>
      <c r="F231" s="116"/>
      <c r="G231" s="116"/>
      <c r="H231" s="116"/>
      <c r="I231" s="116"/>
      <c r="J231" s="116"/>
      <c r="K231" s="115"/>
    </row>
    <row r="232" spans="1:11" ht="17.25" customHeight="1" x14ac:dyDescent="0.15">
      <c r="A232" s="116"/>
      <c r="B232" s="116"/>
      <c r="C232" s="116"/>
      <c r="D232" s="116"/>
      <c r="E232" s="116"/>
      <c r="F232" s="116"/>
      <c r="G232" s="116"/>
      <c r="H232" s="116"/>
      <c r="I232" s="116"/>
      <c r="J232" s="116"/>
      <c r="K232" s="115"/>
    </row>
    <row r="233" spans="1:11" ht="17.25" customHeight="1" x14ac:dyDescent="0.15">
      <c r="A233" s="116"/>
      <c r="B233" s="116"/>
      <c r="C233" s="116"/>
      <c r="D233" s="116"/>
      <c r="E233" s="116"/>
      <c r="F233" s="116"/>
      <c r="G233" s="116"/>
      <c r="H233" s="116"/>
      <c r="I233" s="116"/>
      <c r="J233" s="116"/>
      <c r="K233" s="115"/>
    </row>
    <row r="234" spans="1:11" ht="17.25" customHeight="1" x14ac:dyDescent="0.15">
      <c r="A234" s="116"/>
      <c r="B234" s="116"/>
      <c r="C234" s="116"/>
      <c r="D234" s="116"/>
      <c r="E234" s="116"/>
      <c r="F234" s="116"/>
      <c r="G234" s="116"/>
      <c r="H234" s="116"/>
      <c r="I234" s="116"/>
      <c r="J234" s="116"/>
      <c r="K234" s="115"/>
    </row>
    <row r="235" spans="1:11" ht="17.25" customHeight="1" x14ac:dyDescent="0.15">
      <c r="A235" s="116"/>
      <c r="B235" s="116"/>
      <c r="C235" s="116"/>
      <c r="D235" s="116"/>
      <c r="E235" s="116"/>
      <c r="F235" s="116"/>
      <c r="G235" s="116"/>
      <c r="H235" s="116"/>
      <c r="I235" s="116"/>
      <c r="J235" s="116"/>
      <c r="K235" s="115"/>
    </row>
    <row r="236" spans="1:11" ht="17.25" customHeight="1" x14ac:dyDescent="0.15">
      <c r="A236" s="116"/>
      <c r="B236" s="116"/>
      <c r="C236" s="116"/>
      <c r="D236" s="116"/>
      <c r="E236" s="116"/>
      <c r="F236" s="116"/>
      <c r="G236" s="116"/>
      <c r="H236" s="116"/>
      <c r="I236" s="116"/>
      <c r="J236" s="116"/>
      <c r="K236" s="115"/>
    </row>
    <row r="237" spans="1:11" ht="17.25" x14ac:dyDescent="0.15">
      <c r="A237" s="301" t="s">
        <v>209</v>
      </c>
      <c r="B237" s="301"/>
      <c r="C237" s="301"/>
      <c r="D237" s="301"/>
      <c r="E237" s="301"/>
      <c r="F237" s="301"/>
      <c r="G237" s="301"/>
      <c r="H237" s="301"/>
      <c r="I237" s="301"/>
      <c r="J237" s="301"/>
      <c r="K237" s="10"/>
    </row>
    <row r="238" spans="1:11" ht="17.25" x14ac:dyDescent="0.15">
      <c r="A238" s="301" t="s">
        <v>194</v>
      </c>
      <c r="B238" s="301"/>
      <c r="C238" s="301"/>
      <c r="D238" s="301"/>
      <c r="E238" s="301"/>
      <c r="F238" s="301"/>
      <c r="G238" s="301"/>
      <c r="H238" s="301"/>
      <c r="I238" s="301"/>
      <c r="J238" s="301"/>
      <c r="K238" s="10"/>
    </row>
    <row r="239" spans="1:11" ht="17.25" customHeight="1" x14ac:dyDescent="0.15">
      <c r="A239" s="307" t="s">
        <v>202</v>
      </c>
      <c r="B239" s="307"/>
      <c r="C239" s="307"/>
      <c r="D239" s="307"/>
      <c r="E239" s="307"/>
      <c r="F239" s="307"/>
      <c r="G239" s="307"/>
      <c r="H239" s="307"/>
      <c r="I239" s="307"/>
      <c r="J239" s="307"/>
      <c r="K239" s="12"/>
    </row>
    <row r="240" spans="1:11" ht="17.25" customHeight="1" x14ac:dyDescent="0.15">
      <c r="A240" s="307"/>
      <c r="B240" s="307"/>
      <c r="C240" s="307"/>
      <c r="D240" s="307"/>
      <c r="E240" s="307"/>
      <c r="F240" s="307"/>
      <c r="G240" s="307"/>
      <c r="H240" s="307"/>
      <c r="I240" s="307"/>
      <c r="J240" s="307"/>
      <c r="K240" s="89"/>
    </row>
    <row r="241" spans="1:11" ht="17.25" customHeight="1" x14ac:dyDescent="0.15">
      <c r="A241" s="307"/>
      <c r="B241" s="307"/>
      <c r="C241" s="307"/>
      <c r="D241" s="307"/>
      <c r="E241" s="307"/>
      <c r="F241" s="307"/>
      <c r="G241" s="307"/>
      <c r="H241" s="307"/>
      <c r="I241" s="307"/>
      <c r="J241" s="307"/>
      <c r="K241" s="89"/>
    </row>
    <row r="242" spans="1:11" ht="17.25" customHeight="1" x14ac:dyDescent="0.15">
      <c r="A242" s="307"/>
      <c r="B242" s="307"/>
      <c r="C242" s="307"/>
      <c r="D242" s="307"/>
      <c r="E242" s="307"/>
      <c r="F242" s="307"/>
      <c r="G242" s="307"/>
      <c r="H242" s="307"/>
      <c r="I242" s="307"/>
      <c r="J242" s="307"/>
      <c r="K242" s="12"/>
    </row>
    <row r="243" spans="1:11" ht="17.25" x14ac:dyDescent="0.15">
      <c r="A243" s="2"/>
      <c r="B243" s="21"/>
      <c r="C243" s="21"/>
      <c r="D243" s="21"/>
      <c r="E243" s="21"/>
      <c r="F243" s="21"/>
      <c r="G243" s="21"/>
      <c r="H243" s="21"/>
      <c r="I243" s="21"/>
      <c r="J243" s="21"/>
      <c r="K243" s="21"/>
    </row>
    <row r="244" spans="1:11" ht="17.25" x14ac:dyDescent="0.15">
      <c r="A244" s="301" t="s">
        <v>19</v>
      </c>
      <c r="B244" s="301"/>
      <c r="C244" s="301"/>
      <c r="D244" s="301"/>
      <c r="E244" s="301"/>
      <c r="F244" s="301"/>
      <c r="G244" s="301"/>
      <c r="H244" s="301"/>
      <c r="I244" s="301"/>
      <c r="J244" s="301"/>
      <c r="K244" s="10"/>
    </row>
    <row r="245" spans="1:11" ht="17.25" customHeight="1" x14ac:dyDescent="0.15">
      <c r="A245" s="307" t="s">
        <v>192</v>
      </c>
      <c r="B245" s="307"/>
      <c r="C245" s="307"/>
      <c r="D245" s="307"/>
      <c r="E245" s="307"/>
      <c r="F245" s="307"/>
      <c r="G245" s="307"/>
      <c r="H245" s="307"/>
      <c r="I245" s="307"/>
      <c r="J245" s="307"/>
      <c r="K245" s="12"/>
    </row>
    <row r="246" spans="1:11" ht="17.25" customHeight="1" x14ac:dyDescent="0.15">
      <c r="A246" s="307"/>
      <c r="B246" s="307"/>
      <c r="C246" s="307"/>
      <c r="D246" s="307"/>
      <c r="E246" s="307"/>
      <c r="F246" s="307"/>
      <c r="G246" s="307"/>
      <c r="H246" s="307"/>
      <c r="I246" s="307"/>
      <c r="J246" s="307"/>
      <c r="K246" s="12"/>
    </row>
    <row r="247" spans="1:11" ht="17.25" x14ac:dyDescent="0.15">
      <c r="A247" s="2"/>
      <c r="B247" s="21"/>
      <c r="C247" s="21"/>
      <c r="D247" s="21"/>
      <c r="E247" s="21"/>
      <c r="F247" s="21"/>
      <c r="G247" s="21"/>
      <c r="H247" s="21"/>
      <c r="I247" s="21"/>
      <c r="J247" s="21"/>
      <c r="K247" s="21"/>
    </row>
    <row r="248" spans="1:11" ht="17.25" x14ac:dyDescent="0.15">
      <c r="A248" s="301" t="s">
        <v>68</v>
      </c>
      <c r="B248" s="301"/>
      <c r="C248" s="301"/>
      <c r="D248" s="301"/>
      <c r="E248" s="301"/>
      <c r="F248" s="301"/>
      <c r="G248" s="301"/>
      <c r="H248" s="301"/>
      <c r="I248" s="301"/>
      <c r="J248" s="301"/>
      <c r="K248" s="10"/>
    </row>
    <row r="249" spans="1:11" ht="17.25" customHeight="1" x14ac:dyDescent="0.15">
      <c r="A249" s="307" t="s">
        <v>191</v>
      </c>
      <c r="B249" s="307"/>
      <c r="C249" s="307"/>
      <c r="D249" s="307"/>
      <c r="E249" s="307"/>
      <c r="F249" s="307"/>
      <c r="G249" s="307"/>
      <c r="H249" s="307"/>
      <c r="I249" s="307"/>
      <c r="J249" s="307"/>
      <c r="K249" s="12"/>
    </row>
    <row r="250" spans="1:11" ht="18" thickBot="1" x14ac:dyDescent="0.2">
      <c r="A250" s="2"/>
      <c r="B250" s="21"/>
      <c r="C250" s="21"/>
      <c r="D250" s="21"/>
      <c r="E250" s="21"/>
      <c r="F250" s="21"/>
      <c r="G250" s="21"/>
      <c r="H250" s="21"/>
      <c r="I250" s="21"/>
      <c r="J250" s="21"/>
      <c r="K250" s="21"/>
    </row>
    <row r="251" spans="1:11" ht="18" x14ac:dyDescent="0.15">
      <c r="A251" s="2"/>
      <c r="B251" s="106"/>
      <c r="C251" s="107"/>
      <c r="D251" s="364" t="s">
        <v>70</v>
      </c>
      <c r="E251" s="365"/>
      <c r="F251" s="364" t="s">
        <v>205</v>
      </c>
      <c r="G251" s="365"/>
      <c r="H251" s="364" t="s">
        <v>69</v>
      </c>
      <c r="I251" s="366"/>
      <c r="J251" s="21"/>
      <c r="K251" s="21"/>
    </row>
    <row r="252" spans="1:11" ht="17.25" x14ac:dyDescent="0.15">
      <c r="A252" s="2"/>
      <c r="B252" s="362">
        <f>入力シート!C66</f>
        <v>0</v>
      </c>
      <c r="C252" s="358"/>
      <c r="D252" s="357">
        <f>入力シート!C68</f>
        <v>0</v>
      </c>
      <c r="E252" s="358"/>
      <c r="F252" s="357">
        <f>入力シート!C72</f>
        <v>0</v>
      </c>
      <c r="G252" s="358"/>
      <c r="H252" s="357" t="str">
        <f>入力シート!C74&amp;IF(入力シート!C74="車両"," "&amp;入力シート!I74&amp;"台","")</f>
        <v/>
      </c>
      <c r="I252" s="367"/>
      <c r="J252" s="21"/>
      <c r="K252" s="21"/>
    </row>
    <row r="253" spans="1:11" ht="17.25" x14ac:dyDescent="0.15">
      <c r="A253" s="2"/>
      <c r="B253" s="363"/>
      <c r="C253" s="360"/>
      <c r="D253" s="359"/>
      <c r="E253" s="360"/>
      <c r="F253" s="359"/>
      <c r="G253" s="360"/>
      <c r="H253" s="359"/>
      <c r="I253" s="368"/>
      <c r="J253" s="21"/>
      <c r="K253" s="21"/>
    </row>
    <row r="254" spans="1:11" ht="17.25" x14ac:dyDescent="0.15">
      <c r="A254" s="2"/>
      <c r="B254" s="21"/>
      <c r="C254" s="21"/>
      <c r="D254" s="21"/>
      <c r="E254" s="21"/>
      <c r="F254" s="21"/>
      <c r="G254" s="21"/>
      <c r="H254" s="21"/>
      <c r="I254" s="21"/>
      <c r="J254" s="21"/>
      <c r="K254" s="21"/>
    </row>
    <row r="255" spans="1:11" ht="17.25" x14ac:dyDescent="0.15">
      <c r="A255" s="2"/>
      <c r="B255" s="21"/>
      <c r="C255" s="21"/>
      <c r="D255" s="21"/>
      <c r="E255" s="21"/>
      <c r="F255" s="21"/>
      <c r="G255" s="21"/>
      <c r="H255" s="21"/>
      <c r="I255" s="21"/>
      <c r="J255" s="21"/>
      <c r="K255" s="21"/>
    </row>
    <row r="256" spans="1:11" ht="17.25" x14ac:dyDescent="0.15">
      <c r="A256" s="2"/>
      <c r="B256" s="21"/>
      <c r="C256" s="21"/>
      <c r="D256" s="21"/>
      <c r="E256" s="21"/>
      <c r="F256" s="21"/>
      <c r="G256" s="21"/>
      <c r="H256" s="21"/>
      <c r="I256" s="21"/>
      <c r="J256" s="21"/>
      <c r="K256" s="21"/>
    </row>
    <row r="257" spans="1:11" ht="17.25" x14ac:dyDescent="0.15">
      <c r="A257" s="2"/>
      <c r="B257" s="21"/>
      <c r="C257" s="21"/>
      <c r="D257" s="21"/>
      <c r="E257" s="21"/>
      <c r="F257" s="21"/>
      <c r="G257" s="21"/>
      <c r="H257" s="21"/>
      <c r="I257" s="21"/>
      <c r="J257" s="21"/>
      <c r="K257" s="21"/>
    </row>
    <row r="258" spans="1:11" ht="17.25" x14ac:dyDescent="0.15">
      <c r="A258" s="2"/>
      <c r="B258" s="21"/>
      <c r="C258" s="21"/>
      <c r="D258" s="21"/>
      <c r="E258" s="21"/>
      <c r="F258" s="21"/>
      <c r="G258" s="21"/>
      <c r="H258" s="21"/>
      <c r="I258" s="21"/>
      <c r="J258" s="21"/>
      <c r="K258" s="21"/>
    </row>
    <row r="259" spans="1:11" ht="17.25" x14ac:dyDescent="0.15">
      <c r="A259" s="2"/>
      <c r="B259" s="21"/>
      <c r="C259" s="21"/>
      <c r="D259" s="21"/>
      <c r="E259" s="21"/>
      <c r="F259" s="21"/>
      <c r="G259" s="21"/>
      <c r="H259" s="21"/>
      <c r="I259" s="21"/>
      <c r="J259" s="21"/>
      <c r="K259" s="21"/>
    </row>
    <row r="260" spans="1:11" ht="17.25" x14ac:dyDescent="0.15">
      <c r="A260" s="2"/>
      <c r="B260" s="21"/>
      <c r="C260" s="21"/>
      <c r="D260" s="21"/>
      <c r="E260" s="21"/>
      <c r="F260" s="21"/>
      <c r="G260" s="21"/>
      <c r="H260" s="21"/>
      <c r="I260" s="21"/>
      <c r="J260" s="21"/>
      <c r="K260" s="21"/>
    </row>
    <row r="261" spans="1:11" ht="17.25" x14ac:dyDescent="0.15">
      <c r="A261" s="2"/>
      <c r="B261" s="21"/>
      <c r="C261" s="21"/>
      <c r="D261" s="21"/>
      <c r="E261" s="21"/>
      <c r="F261" s="21"/>
      <c r="G261" s="21"/>
      <c r="H261" s="21"/>
      <c r="I261" s="21"/>
      <c r="J261" s="21"/>
      <c r="K261" s="21"/>
    </row>
    <row r="262" spans="1:11" ht="17.25" x14ac:dyDescent="0.15">
      <c r="A262" s="2"/>
      <c r="B262" s="21"/>
      <c r="C262" s="21"/>
      <c r="D262" s="21"/>
      <c r="E262" s="21"/>
      <c r="F262" s="21"/>
      <c r="G262" s="21"/>
      <c r="H262" s="21"/>
      <c r="I262" s="21"/>
      <c r="J262" s="21"/>
      <c r="K262" s="21"/>
    </row>
    <row r="263" spans="1:11" ht="17.25" x14ac:dyDescent="0.15">
      <c r="A263" s="2"/>
      <c r="B263" s="21"/>
      <c r="C263" s="21"/>
      <c r="D263" s="21"/>
      <c r="E263" s="21"/>
      <c r="F263" s="21"/>
      <c r="G263" s="21"/>
      <c r="H263" s="21"/>
      <c r="I263" s="21"/>
      <c r="J263" s="21"/>
      <c r="K263" s="21"/>
    </row>
    <row r="264" spans="1:11" ht="17.25" x14ac:dyDescent="0.15">
      <c r="A264" s="2"/>
      <c r="B264" s="21"/>
      <c r="C264" s="21"/>
      <c r="D264" s="21"/>
      <c r="E264" s="21"/>
      <c r="F264" s="21"/>
      <c r="G264" s="21"/>
      <c r="H264" s="21"/>
      <c r="I264" s="21"/>
      <c r="J264" s="21"/>
      <c r="K264" s="21"/>
    </row>
    <row r="265" spans="1:11" ht="17.25" x14ac:dyDescent="0.15">
      <c r="A265" s="2"/>
      <c r="B265" s="21"/>
      <c r="C265" s="21"/>
      <c r="D265" s="21"/>
      <c r="E265" s="21"/>
      <c r="F265" s="21"/>
      <c r="G265" s="21"/>
      <c r="H265" s="21"/>
      <c r="I265" s="21"/>
      <c r="J265" s="21"/>
      <c r="K265" s="21"/>
    </row>
    <row r="266" spans="1:11" ht="17.25" x14ac:dyDescent="0.15">
      <c r="A266" s="2"/>
      <c r="B266" s="21"/>
      <c r="C266" s="21"/>
      <c r="D266" s="21"/>
      <c r="E266" s="21"/>
      <c r="F266" s="21"/>
      <c r="G266" s="21"/>
      <c r="H266" s="21"/>
      <c r="I266" s="21"/>
      <c r="J266" s="21"/>
      <c r="K266" s="21"/>
    </row>
    <row r="267" spans="1:11" ht="17.25" x14ac:dyDescent="0.15">
      <c r="A267" s="2"/>
      <c r="B267" s="21"/>
      <c r="C267" s="21"/>
      <c r="D267" s="21"/>
      <c r="E267" s="21"/>
      <c r="F267" s="21"/>
      <c r="G267" s="21"/>
      <c r="H267" s="21"/>
      <c r="I267" s="21"/>
      <c r="J267" s="21"/>
      <c r="K267" s="21"/>
    </row>
    <row r="268" spans="1:11" ht="17.25" x14ac:dyDescent="0.15">
      <c r="A268" s="2"/>
      <c r="B268" s="21"/>
      <c r="C268" s="21"/>
      <c r="D268" s="21"/>
      <c r="E268" s="21"/>
      <c r="F268" s="21"/>
      <c r="G268" s="21"/>
      <c r="H268" s="21"/>
      <c r="I268" s="21"/>
      <c r="J268" s="21"/>
      <c r="K268" s="21"/>
    </row>
    <row r="269" spans="1:11" ht="17.25" x14ac:dyDescent="0.15">
      <c r="A269" s="2"/>
      <c r="B269" s="21"/>
      <c r="C269" s="21"/>
      <c r="D269" s="21"/>
      <c r="E269" s="21"/>
      <c r="F269" s="21"/>
      <c r="G269" s="21"/>
      <c r="H269" s="21"/>
      <c r="I269" s="21"/>
      <c r="J269" s="21"/>
      <c r="K269" s="21"/>
    </row>
    <row r="270" spans="1:11" ht="17.25" x14ac:dyDescent="0.15">
      <c r="A270" s="2"/>
      <c r="B270" s="21"/>
      <c r="C270" s="21"/>
      <c r="D270" s="21"/>
      <c r="E270" s="21"/>
      <c r="F270" s="21"/>
      <c r="G270" s="21"/>
      <c r="H270" s="21"/>
      <c r="I270" s="21"/>
      <c r="J270" s="21"/>
      <c r="K270" s="21"/>
    </row>
    <row r="271" spans="1:11" ht="17.25" x14ac:dyDescent="0.15">
      <c r="A271" s="2"/>
      <c r="B271" s="21"/>
      <c r="C271" s="21"/>
      <c r="D271" s="21"/>
      <c r="E271" s="21"/>
      <c r="F271" s="21"/>
      <c r="G271" s="21"/>
      <c r="H271" s="21"/>
      <c r="I271" s="21"/>
      <c r="J271" s="21"/>
      <c r="K271" s="21"/>
    </row>
    <row r="272" spans="1:11" ht="17.25" x14ac:dyDescent="0.15">
      <c r="A272" s="2"/>
      <c r="B272" s="21"/>
      <c r="C272" s="21"/>
      <c r="D272" s="21"/>
      <c r="E272" s="21"/>
      <c r="F272" s="21"/>
      <c r="G272" s="21"/>
      <c r="H272" s="21"/>
      <c r="I272" s="21"/>
      <c r="J272" s="21"/>
      <c r="K272" s="21"/>
    </row>
    <row r="273" spans="1:11" ht="17.25" x14ac:dyDescent="0.15">
      <c r="A273" s="2"/>
      <c r="B273" s="21"/>
      <c r="C273" s="21"/>
      <c r="D273" s="21"/>
      <c r="E273" s="21"/>
      <c r="F273" s="21"/>
      <c r="G273" s="21"/>
      <c r="H273" s="21"/>
      <c r="I273" s="21"/>
      <c r="J273" s="21"/>
      <c r="K273" s="21"/>
    </row>
    <row r="274" spans="1:11" ht="17.25" x14ac:dyDescent="0.15">
      <c r="A274" s="2"/>
      <c r="B274" s="21"/>
      <c r="C274" s="21"/>
      <c r="D274" s="21"/>
      <c r="E274" s="21"/>
      <c r="F274" s="21"/>
      <c r="G274" s="21"/>
      <c r="H274" s="21"/>
      <c r="I274" s="21"/>
      <c r="J274" s="21"/>
      <c r="K274" s="21"/>
    </row>
    <row r="275" spans="1:11" ht="17.25" x14ac:dyDescent="0.15">
      <c r="A275" s="2"/>
      <c r="B275" s="21"/>
      <c r="C275" s="21"/>
      <c r="D275" s="21"/>
      <c r="E275" s="21"/>
      <c r="F275" s="21"/>
      <c r="G275" s="21"/>
      <c r="H275" s="21"/>
      <c r="I275" s="21"/>
      <c r="J275" s="21"/>
      <c r="K275" s="21"/>
    </row>
    <row r="276" spans="1:11" ht="17.25" x14ac:dyDescent="0.15">
      <c r="A276" s="2"/>
      <c r="B276" s="21"/>
      <c r="C276" s="21"/>
      <c r="D276" s="21"/>
      <c r="E276" s="21"/>
      <c r="F276" s="21"/>
      <c r="G276" s="21"/>
      <c r="H276" s="21"/>
      <c r="I276" s="21"/>
      <c r="J276" s="21"/>
      <c r="K276" s="21"/>
    </row>
    <row r="277" spans="1:11" ht="17.25" x14ac:dyDescent="0.15">
      <c r="A277" s="2"/>
      <c r="B277" s="21"/>
      <c r="C277" s="21"/>
      <c r="D277" s="21"/>
      <c r="E277" s="21"/>
      <c r="F277" s="21"/>
      <c r="G277" s="21"/>
      <c r="H277" s="21"/>
      <c r="I277" s="21"/>
      <c r="J277" s="21"/>
      <c r="K277" s="21"/>
    </row>
    <row r="278" spans="1:11" ht="17.25" x14ac:dyDescent="0.15">
      <c r="A278" s="2"/>
      <c r="B278" s="21"/>
      <c r="C278" s="21"/>
      <c r="D278" s="21"/>
      <c r="E278" s="21"/>
      <c r="F278" s="21"/>
      <c r="G278" s="21"/>
      <c r="H278" s="21"/>
      <c r="I278" s="21"/>
      <c r="J278" s="21"/>
      <c r="K278" s="21"/>
    </row>
    <row r="279" spans="1:11" ht="17.25" x14ac:dyDescent="0.15">
      <c r="A279" s="2"/>
      <c r="B279" s="21"/>
      <c r="C279" s="21"/>
      <c r="D279" s="21"/>
      <c r="E279" s="21"/>
      <c r="F279" s="21"/>
      <c r="G279" s="21"/>
      <c r="H279" s="21"/>
      <c r="I279" s="21"/>
      <c r="J279" s="21"/>
      <c r="K279" s="21"/>
    </row>
    <row r="280" spans="1:11" ht="17.25" x14ac:dyDescent="0.15">
      <c r="A280" s="2"/>
      <c r="B280" s="21"/>
      <c r="C280" s="21"/>
      <c r="D280" s="21"/>
      <c r="E280" s="21"/>
      <c r="F280" s="21"/>
      <c r="G280" s="21"/>
      <c r="H280" s="21"/>
      <c r="I280" s="21"/>
      <c r="J280" s="21"/>
      <c r="K280" s="21"/>
    </row>
    <row r="281" spans="1:11" ht="17.25" x14ac:dyDescent="0.15">
      <c r="A281" s="2"/>
      <c r="B281" s="21"/>
      <c r="C281" s="21"/>
      <c r="D281" s="21"/>
      <c r="E281" s="21"/>
      <c r="F281" s="21"/>
      <c r="G281" s="21"/>
      <c r="H281" s="21"/>
      <c r="I281" s="21"/>
      <c r="J281" s="21"/>
      <c r="K281" s="21"/>
    </row>
    <row r="282" spans="1:11" ht="17.25" x14ac:dyDescent="0.15">
      <c r="A282" s="301" t="s">
        <v>72</v>
      </c>
      <c r="B282" s="301"/>
      <c r="C282" s="301"/>
      <c r="D282" s="301"/>
      <c r="E282" s="301"/>
      <c r="F282" s="301"/>
      <c r="G282" s="301"/>
      <c r="H282" s="301"/>
      <c r="I282" s="301"/>
      <c r="J282" s="301"/>
      <c r="K282" s="10"/>
    </row>
    <row r="283" spans="1:11" ht="17.25" customHeight="1" x14ac:dyDescent="0.15">
      <c r="A283" s="285" t="s">
        <v>34</v>
      </c>
      <c r="B283" s="285"/>
      <c r="C283" s="285"/>
      <c r="D283" s="285"/>
      <c r="E283" s="285"/>
      <c r="F283" s="285"/>
      <c r="G283" s="285"/>
      <c r="H283" s="285"/>
      <c r="I283" s="285"/>
      <c r="J283" s="285"/>
      <c r="K283" s="12"/>
    </row>
    <row r="284" spans="1:11" ht="17.25" customHeight="1" x14ac:dyDescent="0.15">
      <c r="A284" s="285"/>
      <c r="B284" s="285"/>
      <c r="C284" s="285"/>
      <c r="D284" s="285"/>
      <c r="E284" s="285"/>
      <c r="F284" s="285"/>
      <c r="G284" s="285"/>
      <c r="H284" s="285"/>
      <c r="I284" s="285"/>
      <c r="J284" s="285"/>
      <c r="K284" s="12"/>
    </row>
    <row r="285" spans="1:11" ht="17.25" customHeight="1" x14ac:dyDescent="0.15">
      <c r="A285" s="285" t="s">
        <v>35</v>
      </c>
      <c r="B285" s="285"/>
      <c r="C285" s="285"/>
      <c r="D285" s="285"/>
      <c r="E285" s="285"/>
      <c r="F285" s="285"/>
      <c r="G285" s="285"/>
      <c r="H285" s="285"/>
      <c r="I285" s="285"/>
      <c r="J285" s="285"/>
      <c r="K285" s="12"/>
    </row>
    <row r="286" spans="1:11" ht="17.25" customHeight="1" x14ac:dyDescent="0.15">
      <c r="A286" s="285"/>
      <c r="B286" s="285"/>
      <c r="C286" s="285"/>
      <c r="D286" s="285"/>
      <c r="E286" s="285"/>
      <c r="F286" s="285"/>
      <c r="G286" s="285"/>
      <c r="H286" s="285"/>
      <c r="I286" s="285"/>
      <c r="J286" s="285"/>
      <c r="K286" s="12"/>
    </row>
    <row r="287" spans="1:11" ht="17.25" x14ac:dyDescent="0.15">
      <c r="A287" s="2"/>
      <c r="B287" s="21"/>
      <c r="C287" s="21"/>
      <c r="D287" s="21"/>
      <c r="E287" s="21"/>
      <c r="F287" s="21"/>
      <c r="G287" s="21"/>
      <c r="H287" s="21"/>
      <c r="I287" s="21"/>
      <c r="J287" s="21"/>
      <c r="K287" s="21"/>
    </row>
    <row r="288" spans="1:11" ht="18" thickBot="1" x14ac:dyDescent="0.2">
      <c r="A288" s="324" t="s">
        <v>20</v>
      </c>
      <c r="B288" s="324"/>
      <c r="C288" s="324"/>
      <c r="D288" s="324"/>
      <c r="E288" s="324"/>
      <c r="F288" s="324"/>
      <c r="G288" s="324"/>
      <c r="H288" s="324"/>
      <c r="I288" s="324"/>
      <c r="J288" s="324"/>
      <c r="K288" s="10"/>
    </row>
    <row r="289" spans="1:12" ht="17.25" customHeight="1" x14ac:dyDescent="0.15">
      <c r="B289" s="384" t="s">
        <v>74</v>
      </c>
      <c r="C289" s="385"/>
      <c r="D289" s="385"/>
      <c r="E289" s="385"/>
      <c r="F289" s="385"/>
      <c r="G289" s="385"/>
      <c r="H289" s="385"/>
      <c r="I289" s="386"/>
      <c r="J289" s="29"/>
      <c r="K289" s="49"/>
    </row>
    <row r="290" spans="1:12" ht="17.25" customHeight="1" x14ac:dyDescent="0.15">
      <c r="B290" s="331" t="s">
        <v>21</v>
      </c>
      <c r="C290" s="332"/>
      <c r="D290" s="369" t="str">
        <f>IF(L290&lt;&gt;"",RIGHT(L290,LEN(L290)-1),"")</f>
        <v/>
      </c>
      <c r="E290" s="370"/>
      <c r="F290" s="370"/>
      <c r="G290" s="370"/>
      <c r="H290" s="370"/>
      <c r="I290" s="371"/>
      <c r="J290" s="108"/>
      <c r="K290" s="16"/>
      <c r="L290" s="134" t="str">
        <f>IF(入力シート!C81="有","、"&amp;入力シート!B81&amp;IF(入力シート!G81&lt;&gt;"",入力シート!G81&amp;入力シート!I81,""),"")&amp;IF(入力シート!C83="有","、"&amp;入力シート!B83&amp;IF(入力シート!G83&lt;&gt;"",入力シート!G83&amp;入力シート!I83,""),"")&amp;IF(入力シート!C85="有","、"&amp;入力シート!B85&amp;IF(入力シート!G85&lt;&gt;"",入力シート!G85&amp;入力シート!I85,""),"")&amp;IF(入力シート!C87="有","、"&amp;入力シート!B87&amp;IF(入力シート!G87&lt;&gt;"",入力シート!G87&amp;入力シート!I87,""),"")&amp;IF(入力シート!C89="有","、"&amp;入力シート!B89&amp;IF(入力シート!G89&lt;&gt;"",入力シート!G89&amp;入力シート!I89,""),"")&amp;IF(入力シート!C91="有","、"&amp;入力シート!B91&amp;IF(入力シート!G91&lt;&gt;"",入力シート!G91&amp;入力シート!I91,""),"")&amp;IF(入力シート!C93="有","、"&amp;入力シート!B93&amp;IF(入力シート!G93&lt;&gt;"",入力シート!G93&amp;入力シート!I93,""),"")&amp;IF(入力シート!C95&lt;&gt;"","、"&amp;入力シート!C95,"")</f>
        <v/>
      </c>
    </row>
    <row r="291" spans="1:12" ht="17.25" customHeight="1" x14ac:dyDescent="0.15">
      <c r="B291" s="333"/>
      <c r="C291" s="334"/>
      <c r="D291" s="372"/>
      <c r="E291" s="373"/>
      <c r="F291" s="373"/>
      <c r="G291" s="373"/>
      <c r="H291" s="373"/>
      <c r="I291" s="374"/>
      <c r="J291" s="108"/>
      <c r="K291" s="83"/>
    </row>
    <row r="292" spans="1:12" ht="17.25" customHeight="1" x14ac:dyDescent="0.15">
      <c r="B292" s="335"/>
      <c r="C292" s="336"/>
      <c r="D292" s="375"/>
      <c r="E292" s="376"/>
      <c r="F292" s="376"/>
      <c r="G292" s="376"/>
      <c r="H292" s="376"/>
      <c r="I292" s="377"/>
      <c r="J292" s="108"/>
      <c r="K292" s="16"/>
    </row>
    <row r="293" spans="1:12" ht="17.25" customHeight="1" x14ac:dyDescent="0.15">
      <c r="B293" s="331" t="s">
        <v>117</v>
      </c>
      <c r="C293" s="332"/>
      <c r="D293" s="325" t="str">
        <f>IF(L293&lt;&gt;"",RIGHT(L293,LEN(L293)-1),"")</f>
        <v/>
      </c>
      <c r="E293" s="326"/>
      <c r="F293" s="326"/>
      <c r="G293" s="326"/>
      <c r="H293" s="326"/>
      <c r="I293" s="327"/>
      <c r="J293" s="108"/>
      <c r="K293" s="16"/>
      <c r="L293" s="134" t="str">
        <f>IF(入力シート!C100="有","、"&amp;入力シート!B100,"")&amp;IF(入力シート!C102="有","、"&amp;入力シート!B102,"")&amp;IF(入力シート!C104="有","、"&amp;入力シート!B104&amp;IF(入力シート!G104&lt;&gt;"",入力シート!G104&amp;入力シート!I104,""),"")&amp;IF(入力シート!C106="有","、"&amp;入力シート!B106&amp;IF(入力シート!G106&lt;&gt;"",入力シート!G106&amp;入力シート!I106,""),"")&amp;IF(入力シート!C108="有","、"&amp;入力シート!B108&amp;IF(入力シート!G108&lt;&gt;"",入力シート!G108&amp;入力シート!I108,""),"")&amp;IF(入力シート!C110="有","、"&amp;入力シート!B110&amp;IF(入力シート!G110&lt;&gt;"",入力シート!G110&amp;入力シート!I110,""),"")&amp;IF(入力シート!C112="有","、"&amp;入力シート!B112&amp;IF(入力シート!G112&lt;&gt;"",入力シート!G112&amp;入力シート!I112,""),"")&amp;IF(入力シート!C114="有","、"&amp;入力シート!B114&amp;IF(入力シート!G114&lt;&gt;"",入力シート!G114&amp;入力シート!I114,""),"")&amp;IF(入力シート!C116="有","、"&amp;入力シート!B116&amp;IF(入力シート!G116&lt;&gt;"",入力シート!G116&amp;入力シート!I116,""),"")&amp;IF(入力シート!C118="有","、"&amp;入力シート!B118&amp;IF(入力シート!G118&lt;&gt;"",入力シート!G118&amp;入力シート!I118,""),"")&amp;IF(入力シート!C120&lt;&gt;"","、"&amp;入力シート!C120,"")</f>
        <v/>
      </c>
    </row>
    <row r="294" spans="1:12" ht="17.25" customHeight="1" x14ac:dyDescent="0.15">
      <c r="B294" s="333"/>
      <c r="C294" s="334"/>
      <c r="D294" s="378"/>
      <c r="E294" s="343"/>
      <c r="F294" s="343"/>
      <c r="G294" s="343"/>
      <c r="H294" s="343"/>
      <c r="I294" s="344"/>
      <c r="J294" s="108"/>
      <c r="K294" s="79"/>
    </row>
    <row r="295" spans="1:12" ht="17.25" customHeight="1" x14ac:dyDescent="0.15">
      <c r="B295" s="333"/>
      <c r="C295" s="334"/>
      <c r="D295" s="378"/>
      <c r="E295" s="343"/>
      <c r="F295" s="343"/>
      <c r="G295" s="343"/>
      <c r="H295" s="343"/>
      <c r="I295" s="344"/>
      <c r="J295" s="108"/>
      <c r="K295" s="16"/>
    </row>
    <row r="296" spans="1:12" ht="17.25" customHeight="1" x14ac:dyDescent="0.15">
      <c r="B296" s="335"/>
      <c r="C296" s="336"/>
      <c r="D296" s="378"/>
      <c r="E296" s="343"/>
      <c r="F296" s="343"/>
      <c r="G296" s="343"/>
      <c r="H296" s="343"/>
      <c r="I296" s="344"/>
      <c r="J296" s="108"/>
      <c r="K296" s="16"/>
    </row>
    <row r="297" spans="1:12" ht="17.25" customHeight="1" x14ac:dyDescent="0.15">
      <c r="B297" s="331" t="s">
        <v>71</v>
      </c>
      <c r="C297" s="332"/>
      <c r="D297" s="325" t="str">
        <f>IF(L297&lt;&gt;"",RIGHT(L297,LEN(L297)-1),"")</f>
        <v/>
      </c>
      <c r="E297" s="326"/>
      <c r="F297" s="326"/>
      <c r="G297" s="326"/>
      <c r="H297" s="326"/>
      <c r="I297" s="327"/>
      <c r="J297" s="109"/>
      <c r="K297" s="83"/>
      <c r="L297" s="134" t="str">
        <f>IF(入力シート!C125="有","、"&amp;入力シート!B125&amp;IF(入力シート!G125&lt;&gt;"",入力シート!G125&amp;入力シート!I125,""),"")&amp;IF(入力シート!C127="有","、"&amp;入力シート!B127&amp;IF(入力シート!G127&lt;&gt;"",入力シート!G127&amp;入力シート!I127,""),"")&amp;IF(入力シート!C129="有","、"&amp;入力シート!B129&amp;IF(入力シート!G129&lt;&gt;"",入力シート!G129&amp;入力シート!I129,""),"")&amp;IF(入力シート!C131="有","、"&amp;入力シート!B131&amp;IF(入力シート!G131&lt;&gt;"",入力シート!G131&amp;入力シート!I131,""),"")&amp;IF(入力シート!C133&lt;&gt;"","、"&amp;入力シート!C133,"")</f>
        <v/>
      </c>
    </row>
    <row r="298" spans="1:12" ht="17.25" customHeight="1" x14ac:dyDescent="0.15">
      <c r="B298" s="335"/>
      <c r="C298" s="336"/>
      <c r="D298" s="328"/>
      <c r="E298" s="329"/>
      <c r="F298" s="329"/>
      <c r="G298" s="329"/>
      <c r="H298" s="329"/>
      <c r="I298" s="330"/>
      <c r="J298" s="109"/>
      <c r="K298" s="83"/>
    </row>
    <row r="299" spans="1:12" ht="17.25" customHeight="1" x14ac:dyDescent="0.15">
      <c r="B299" s="331" t="s">
        <v>56</v>
      </c>
      <c r="C299" s="332"/>
      <c r="D299" s="325" t="str">
        <f>IF(L299&lt;&gt;"",RIGHT(L299,LEN(L299)-1),"")</f>
        <v/>
      </c>
      <c r="E299" s="326"/>
      <c r="F299" s="326"/>
      <c r="G299" s="326"/>
      <c r="H299" s="326"/>
      <c r="I299" s="327"/>
      <c r="J299" s="109"/>
      <c r="K299" s="83"/>
      <c r="L299" s="134" t="str">
        <f>IF(入力シート!C138="有","、"&amp;入力シート!B138&amp;IF(入力シート!G138&lt;&gt;"",入力シート!G138&amp;入力シート!I138,""),"")&amp;IF(入力シート!C140="有","、"&amp;入力シート!B140&amp;IF(入力シート!G140&lt;&gt;"",入力シート!G140&amp;入力シート!I140,""),"")&amp;IF(入力シート!C142="有","、"&amp;入力シート!B142&amp;IF(入力シート!G142&lt;&gt;"",入力シート!G142&amp;入力シート!I142,""),"")&amp;IF(入力シート!C144="有","、"&amp;入力シート!B144&amp;IF(入力シート!G144&lt;&gt;"",入力シート!G144&amp;入力シート!I144,""),"")&amp;IF(入力シート!C146&lt;&gt;"","、"&amp;入力シート!C146,"")</f>
        <v/>
      </c>
    </row>
    <row r="300" spans="1:12" ht="17.25" customHeight="1" x14ac:dyDescent="0.15">
      <c r="B300" s="335"/>
      <c r="C300" s="336"/>
      <c r="D300" s="328"/>
      <c r="E300" s="329"/>
      <c r="F300" s="329"/>
      <c r="G300" s="329"/>
      <c r="H300" s="329"/>
      <c r="I300" s="330"/>
      <c r="J300" s="109"/>
      <c r="K300" s="83"/>
    </row>
    <row r="301" spans="1:12" ht="17.25" customHeight="1" x14ac:dyDescent="0.15">
      <c r="B301" s="331" t="s">
        <v>73</v>
      </c>
      <c r="C301" s="332"/>
      <c r="D301" s="325" t="str">
        <f>IF(L301&lt;&gt;"",RIGHT(L301,LEN(L301)-1),"")</f>
        <v/>
      </c>
      <c r="E301" s="326"/>
      <c r="F301" s="326"/>
      <c r="G301" s="326"/>
      <c r="H301" s="326"/>
      <c r="I301" s="327"/>
      <c r="J301" s="109"/>
      <c r="K301" s="83"/>
      <c r="L301" s="134" t="str">
        <f>IF(入力シート!C150="有","、"&amp;入力シート!B150&amp;IF(入力シート!G150&lt;&gt;"",入力シート!G150&amp;入力シート!I150,""),"")&amp;IF(入力シート!C152="有","、"&amp;入力シート!B152&amp;IF(入力シート!G152&lt;&gt;"",入力シート!G152&amp;入力シート!I152,""),"")&amp;IF(入力シート!C154="有","、"&amp;入力シート!B154&amp;IF(入力シート!G154&lt;&gt;"",入力シート!G154&amp;入力シート!I154,""),"")&amp;IF(入力シート!C156&lt;&gt;"","、"&amp;入力シート!C156,"")</f>
        <v/>
      </c>
    </row>
    <row r="302" spans="1:12" ht="17.25" customHeight="1" thickBot="1" x14ac:dyDescent="0.2">
      <c r="B302" s="338"/>
      <c r="C302" s="339"/>
      <c r="D302" s="381"/>
      <c r="E302" s="382"/>
      <c r="F302" s="382"/>
      <c r="G302" s="382"/>
      <c r="H302" s="382"/>
      <c r="I302" s="383"/>
      <c r="J302" s="109"/>
      <c r="K302" s="83"/>
    </row>
    <row r="303" spans="1:12" ht="17.25" customHeight="1" thickBot="1" x14ac:dyDescent="0.2">
      <c r="A303" s="34"/>
      <c r="B303" s="20"/>
      <c r="C303" s="20"/>
      <c r="D303" s="14"/>
      <c r="E303" s="14"/>
      <c r="F303" s="14"/>
      <c r="G303" s="14"/>
      <c r="H303" s="14"/>
      <c r="I303" s="14"/>
      <c r="J303" s="14"/>
      <c r="K303" s="14"/>
    </row>
    <row r="304" spans="1:12" ht="17.25" customHeight="1" x14ac:dyDescent="0.15">
      <c r="B304" s="384" t="s">
        <v>75</v>
      </c>
      <c r="C304" s="385"/>
      <c r="D304" s="385"/>
      <c r="E304" s="385"/>
      <c r="F304" s="385"/>
      <c r="G304" s="385"/>
      <c r="H304" s="385"/>
      <c r="I304" s="386"/>
      <c r="J304" s="29"/>
      <c r="K304" s="49"/>
    </row>
    <row r="305" spans="1:12" ht="17.25" customHeight="1" x14ac:dyDescent="0.15">
      <c r="B305" s="270" t="str">
        <f>IF(L305&lt;&gt;"",RIGHT(L305,LEN(L305)-1),"")</f>
        <v/>
      </c>
      <c r="C305" s="379"/>
      <c r="D305" s="379"/>
      <c r="E305" s="379"/>
      <c r="F305" s="379"/>
      <c r="G305" s="379"/>
      <c r="H305" s="379"/>
      <c r="I305" s="271"/>
      <c r="J305" s="109"/>
      <c r="K305" s="83"/>
      <c r="L305" s="134" t="str">
        <f>IF(入力シート!C161="有","、"&amp;入力シート!B161&amp;IF(入力シート!G161&lt;&gt;"",入力シート!G161&amp;入力シート!I161,""),"")&amp;IF(入力シート!C163="有","、"&amp;入力シート!B163&amp;IF(入力シート!G163&lt;&gt;"",入力シート!G163&amp;入力シート!I163,""),"")&amp;IF(入力シート!C165&lt;&gt;"","、"&amp;入力シート!C165,"")</f>
        <v/>
      </c>
    </row>
    <row r="306" spans="1:12" ht="17.25" customHeight="1" thickBot="1" x14ac:dyDescent="0.2">
      <c r="B306" s="274"/>
      <c r="C306" s="380"/>
      <c r="D306" s="380"/>
      <c r="E306" s="380"/>
      <c r="F306" s="380"/>
      <c r="G306" s="380"/>
      <c r="H306" s="380"/>
      <c r="I306" s="275"/>
      <c r="J306" s="109"/>
      <c r="K306" s="83"/>
    </row>
    <row r="307" spans="1:12" ht="18" customHeight="1" x14ac:dyDescent="0.15">
      <c r="A307" s="80"/>
      <c r="B307" s="80"/>
      <c r="C307" s="80"/>
      <c r="D307" s="80"/>
      <c r="E307" s="80"/>
      <c r="F307" s="80"/>
      <c r="G307" s="80"/>
      <c r="H307" s="80"/>
      <c r="I307" s="80"/>
      <c r="J307" s="80"/>
      <c r="K307" s="80"/>
    </row>
    <row r="308" spans="1:12" ht="18" customHeight="1" x14ac:dyDescent="0.15">
      <c r="A308" s="80"/>
      <c r="B308" s="80"/>
      <c r="C308" s="80"/>
      <c r="D308" s="80"/>
      <c r="E308" s="80"/>
      <c r="F308" s="80"/>
      <c r="G308" s="80"/>
      <c r="H308" s="80"/>
      <c r="I308" s="80"/>
      <c r="J308" s="80"/>
      <c r="K308" s="80"/>
    </row>
    <row r="309" spans="1:12" ht="18" customHeight="1" x14ac:dyDescent="0.15">
      <c r="A309" s="301" t="s">
        <v>76</v>
      </c>
      <c r="B309" s="301"/>
      <c r="C309" s="301"/>
      <c r="D309" s="301"/>
      <c r="E309" s="301"/>
      <c r="F309" s="301"/>
      <c r="G309" s="301"/>
      <c r="H309" s="301"/>
      <c r="I309" s="301"/>
      <c r="J309" s="301"/>
      <c r="K309" s="80"/>
    </row>
    <row r="310" spans="1:12" ht="18" customHeight="1" x14ac:dyDescent="0.15">
      <c r="A310" s="285" t="s">
        <v>77</v>
      </c>
      <c r="B310" s="285"/>
      <c r="C310" s="285"/>
      <c r="D310" s="285"/>
      <c r="E310" s="285"/>
      <c r="F310" s="285"/>
      <c r="G310" s="285"/>
      <c r="H310" s="285"/>
      <c r="I310" s="285"/>
      <c r="J310" s="285"/>
      <c r="K310" s="80"/>
    </row>
    <row r="311" spans="1:12" ht="18" customHeight="1" x14ac:dyDescent="0.15">
      <c r="A311" s="110"/>
      <c r="B311" s="110"/>
      <c r="C311" s="110"/>
      <c r="D311" s="110"/>
      <c r="E311" s="110"/>
      <c r="F311" s="110"/>
      <c r="G311" s="110"/>
      <c r="H311" s="110"/>
      <c r="I311" s="110"/>
      <c r="J311" s="110"/>
      <c r="K311" s="110"/>
    </row>
    <row r="312" spans="1:12" ht="18" customHeight="1" x14ac:dyDescent="0.15">
      <c r="A312" s="285" t="s">
        <v>99</v>
      </c>
      <c r="B312" s="285"/>
      <c r="C312" s="285"/>
      <c r="D312" s="285"/>
      <c r="E312" s="285"/>
      <c r="F312" s="285"/>
      <c r="G312" s="285"/>
      <c r="H312" s="285"/>
      <c r="I312" s="285"/>
      <c r="J312" s="285"/>
      <c r="K312" s="110"/>
    </row>
    <row r="313" spans="1:12" ht="18" customHeight="1" x14ac:dyDescent="0.15">
      <c r="A313" s="307" t="str">
        <f>IF(入力シート!C172&lt;&gt;"","　毎年"&amp;入力シート!C174&amp;"月に"&amp;入力シート!C172&amp;"を対象に"&amp;入力シート!C176&amp;"に関する研修を実施する。","")&amp;IF(入力シート!C178&lt;&gt;"","毎年"&amp;入力シート!C180&amp;"月に"&amp;入力シート!C178&amp;"を対象に"&amp;入力シート!C182&amp;"に関する研修を実施する。","")</f>
        <v/>
      </c>
      <c r="B313" s="307"/>
      <c r="C313" s="307"/>
      <c r="D313" s="307"/>
      <c r="E313" s="307"/>
      <c r="F313" s="307"/>
      <c r="G313" s="307"/>
      <c r="H313" s="307"/>
      <c r="I313" s="307"/>
      <c r="J313" s="307"/>
      <c r="K313" s="80"/>
    </row>
    <row r="314" spans="1:12" ht="18" customHeight="1" x14ac:dyDescent="0.15">
      <c r="A314" s="307"/>
      <c r="B314" s="307"/>
      <c r="C314" s="307"/>
      <c r="D314" s="307"/>
      <c r="E314" s="307"/>
      <c r="F314" s="307"/>
      <c r="G314" s="307"/>
      <c r="H314" s="307"/>
      <c r="I314" s="307"/>
      <c r="J314" s="307"/>
      <c r="K314" s="110"/>
    </row>
    <row r="315" spans="1:12" ht="18" customHeight="1" x14ac:dyDescent="0.15">
      <c r="A315" s="307"/>
      <c r="B315" s="307"/>
      <c r="C315" s="307"/>
      <c r="D315" s="307"/>
      <c r="E315" s="307"/>
      <c r="F315" s="307"/>
      <c r="G315" s="307"/>
      <c r="H315" s="307"/>
      <c r="I315" s="307"/>
      <c r="J315" s="307"/>
      <c r="K315" s="110"/>
    </row>
    <row r="316" spans="1:12" ht="18" customHeight="1" x14ac:dyDescent="0.15">
      <c r="A316" s="307" t="s">
        <v>100</v>
      </c>
      <c r="B316" s="307"/>
      <c r="C316" s="307"/>
      <c r="D316" s="307"/>
      <c r="E316" s="307"/>
      <c r="F316" s="307"/>
      <c r="G316" s="307"/>
      <c r="H316" s="307"/>
      <c r="I316" s="307"/>
      <c r="J316" s="307"/>
      <c r="K316" s="110"/>
    </row>
    <row r="317" spans="1:12" ht="18" customHeight="1" x14ac:dyDescent="0.15">
      <c r="A317" s="307" t="str">
        <f>IF(入力シート!C186&lt;&gt;"","　毎年"&amp;入力シート!C188&amp;"月に"&amp;入力シート!C186&amp;"を対象として"&amp;入力シート!C190&amp;"に関する訓練を実施する。","")&amp;IF(入力シート!C193&lt;&gt;"","毎年"&amp;入力シート!C195&amp;"月に"&amp;入力シート!C193&amp;"を対象として"&amp;入力シート!C197&amp;"に関する訓練を実施する。","")</f>
        <v/>
      </c>
      <c r="B317" s="307"/>
      <c r="C317" s="307"/>
      <c r="D317" s="307"/>
      <c r="E317" s="307"/>
      <c r="F317" s="307"/>
      <c r="G317" s="307"/>
      <c r="H317" s="307"/>
      <c r="I317" s="307"/>
      <c r="J317" s="307"/>
      <c r="K317" s="80"/>
    </row>
    <row r="318" spans="1:12" ht="18" customHeight="1" x14ac:dyDescent="0.15">
      <c r="A318" s="307"/>
      <c r="B318" s="307"/>
      <c r="C318" s="307"/>
      <c r="D318" s="307"/>
      <c r="E318" s="307"/>
      <c r="F318" s="307"/>
      <c r="G318" s="307"/>
      <c r="H318" s="307"/>
      <c r="I318" s="307"/>
      <c r="J318" s="307"/>
      <c r="K318" s="80"/>
    </row>
    <row r="319" spans="1:12" ht="18" customHeight="1" x14ac:dyDescent="0.15">
      <c r="A319" s="307"/>
      <c r="B319" s="307"/>
      <c r="C319" s="307"/>
      <c r="D319" s="307"/>
      <c r="E319" s="307"/>
      <c r="F319" s="307"/>
      <c r="G319" s="307"/>
      <c r="H319" s="307"/>
      <c r="I319" s="307"/>
      <c r="J319" s="307"/>
      <c r="K319" s="80"/>
    </row>
    <row r="320" spans="1:12" ht="18" customHeight="1" x14ac:dyDescent="0.15">
      <c r="A320" s="111"/>
      <c r="B320" s="111"/>
      <c r="C320" s="111"/>
      <c r="D320" s="111"/>
      <c r="E320" s="111"/>
      <c r="F320" s="111"/>
      <c r="G320" s="111"/>
      <c r="H320" s="111"/>
      <c r="I320" s="111"/>
      <c r="J320" s="111"/>
      <c r="K320" s="80"/>
    </row>
    <row r="321" spans="1:11" ht="18" customHeight="1" x14ac:dyDescent="0.15">
      <c r="A321" s="128"/>
      <c r="B321" s="128"/>
      <c r="C321" s="128"/>
      <c r="D321" s="128"/>
      <c r="E321" s="128"/>
      <c r="F321" s="128"/>
      <c r="G321" s="128"/>
      <c r="H321" s="128"/>
      <c r="I321" s="128"/>
      <c r="J321" s="128"/>
      <c r="K321" s="129"/>
    </row>
    <row r="322" spans="1:11" ht="18" customHeight="1" x14ac:dyDescent="0.15">
      <c r="A322" s="128"/>
      <c r="B322" s="128"/>
      <c r="C322" s="128"/>
      <c r="D322" s="128"/>
      <c r="E322" s="128"/>
      <c r="F322" s="128"/>
      <c r="G322" s="128"/>
      <c r="H322" s="128"/>
      <c r="I322" s="128"/>
      <c r="J322" s="128"/>
      <c r="K322" s="129"/>
    </row>
    <row r="323" spans="1:11" ht="18" customHeight="1" x14ac:dyDescent="0.15">
      <c r="A323" s="128"/>
      <c r="B323" s="128"/>
      <c r="C323" s="128"/>
      <c r="D323" s="128"/>
      <c r="E323" s="128"/>
      <c r="F323" s="128"/>
      <c r="G323" s="128"/>
      <c r="H323" s="128"/>
      <c r="I323" s="128"/>
      <c r="J323" s="128"/>
      <c r="K323" s="129"/>
    </row>
    <row r="324" spans="1:11" ht="18" customHeight="1" x14ac:dyDescent="0.15">
      <c r="A324" s="128"/>
      <c r="B324" s="128"/>
      <c r="C324" s="128"/>
      <c r="D324" s="128"/>
      <c r="E324" s="128"/>
      <c r="F324" s="128"/>
      <c r="G324" s="128"/>
      <c r="H324" s="128"/>
      <c r="I324" s="128"/>
      <c r="J324" s="128"/>
      <c r="K324" s="129"/>
    </row>
    <row r="325" spans="1:11" ht="18" customHeight="1" x14ac:dyDescent="0.15">
      <c r="A325" s="128"/>
      <c r="B325" s="128"/>
      <c r="C325" s="128"/>
      <c r="D325" s="128"/>
      <c r="E325" s="128"/>
      <c r="F325" s="128"/>
      <c r="G325" s="128"/>
      <c r="H325" s="128"/>
      <c r="I325" s="128"/>
      <c r="J325" s="128"/>
      <c r="K325" s="129"/>
    </row>
    <row r="326" spans="1:11" ht="18" customHeight="1" x14ac:dyDescent="0.15">
      <c r="A326" s="128"/>
      <c r="B326" s="128"/>
      <c r="C326" s="128"/>
      <c r="D326" s="128"/>
      <c r="E326" s="128"/>
      <c r="F326" s="128"/>
      <c r="G326" s="128"/>
      <c r="H326" s="128"/>
      <c r="I326" s="128"/>
      <c r="J326" s="128"/>
      <c r="K326" s="129"/>
    </row>
    <row r="327" spans="1:11" ht="18" customHeight="1" x14ac:dyDescent="0.15">
      <c r="A327" s="80"/>
      <c r="B327" s="80"/>
      <c r="C327" s="80"/>
      <c r="D327" s="80"/>
      <c r="E327" s="80"/>
      <c r="F327" s="80"/>
      <c r="G327" s="80"/>
      <c r="H327" s="80"/>
      <c r="I327" s="80"/>
      <c r="J327" s="80"/>
      <c r="K327" s="80"/>
    </row>
    <row r="328" spans="1:11" ht="17.25" x14ac:dyDescent="0.15">
      <c r="A328" s="2" t="s">
        <v>22</v>
      </c>
      <c r="B328" s="21"/>
      <c r="C328" s="21"/>
      <c r="D328" s="21"/>
      <c r="E328" s="21"/>
      <c r="F328" s="21"/>
      <c r="G328" s="21"/>
      <c r="H328" s="21"/>
      <c r="I328" s="21"/>
      <c r="J328" s="21"/>
      <c r="K328" s="21"/>
    </row>
    <row r="329" spans="1:11" ht="17.25" x14ac:dyDescent="0.15">
      <c r="A329" s="2"/>
      <c r="B329" s="21"/>
      <c r="C329" s="21"/>
      <c r="D329" s="21"/>
      <c r="E329" s="21"/>
      <c r="F329" s="21"/>
      <c r="G329" s="21"/>
      <c r="H329" s="21"/>
      <c r="I329" s="21"/>
      <c r="J329" s="21"/>
      <c r="K329" s="21"/>
    </row>
    <row r="330" spans="1:11" ht="17.25" x14ac:dyDescent="0.15">
      <c r="A330" s="2"/>
      <c r="B330" s="21"/>
      <c r="C330" s="21"/>
      <c r="D330" s="21"/>
      <c r="E330" s="21"/>
      <c r="F330" s="21"/>
      <c r="G330" s="21"/>
      <c r="H330" s="21"/>
      <c r="I330" s="21"/>
      <c r="J330" s="21"/>
      <c r="K330" s="21"/>
    </row>
  </sheetData>
  <mergeCells count="136">
    <mergeCell ref="A317:J319"/>
    <mergeCell ref="H252:I253"/>
    <mergeCell ref="B290:C292"/>
    <mergeCell ref="D290:I292"/>
    <mergeCell ref="D293:I296"/>
    <mergeCell ref="B305:I306"/>
    <mergeCell ref="A310:J310"/>
    <mergeCell ref="B299:C300"/>
    <mergeCell ref="B297:C298"/>
    <mergeCell ref="B301:C302"/>
    <mergeCell ref="D301:I302"/>
    <mergeCell ref="B289:I289"/>
    <mergeCell ref="B304:I304"/>
    <mergeCell ref="A309:J309"/>
    <mergeCell ref="A282:J282"/>
    <mergeCell ref="A283:J284"/>
    <mergeCell ref="A285:J286"/>
    <mergeCell ref="C209:J209"/>
    <mergeCell ref="A316:J316"/>
    <mergeCell ref="F252:G253"/>
    <mergeCell ref="A313:J315"/>
    <mergeCell ref="A191:J191"/>
    <mergeCell ref="D210:J211"/>
    <mergeCell ref="C215:J215"/>
    <mergeCell ref="D299:I300"/>
    <mergeCell ref="A249:J249"/>
    <mergeCell ref="A244:J244"/>
    <mergeCell ref="A245:J246"/>
    <mergeCell ref="A248:J248"/>
    <mergeCell ref="A239:J242"/>
    <mergeCell ref="A225:J226"/>
    <mergeCell ref="B252:C253"/>
    <mergeCell ref="F251:G251"/>
    <mergeCell ref="H251:I251"/>
    <mergeCell ref="D251:E251"/>
    <mergeCell ref="D252:E253"/>
    <mergeCell ref="A227:J227"/>
    <mergeCell ref="B228:J228"/>
    <mergeCell ref="A238:J238"/>
    <mergeCell ref="A237:J237"/>
    <mergeCell ref="A171:E171"/>
    <mergeCell ref="A288:J288"/>
    <mergeCell ref="A312:J312"/>
    <mergeCell ref="D297:I298"/>
    <mergeCell ref="A222:J222"/>
    <mergeCell ref="A223:J224"/>
    <mergeCell ref="C214:J214"/>
    <mergeCell ref="B293:C296"/>
    <mergeCell ref="A186:J186"/>
    <mergeCell ref="A209:B216"/>
    <mergeCell ref="C216:J216"/>
    <mergeCell ref="D204:J206"/>
    <mergeCell ref="C194:J194"/>
    <mergeCell ref="D198:J198"/>
    <mergeCell ref="C199:J199"/>
    <mergeCell ref="C200:J200"/>
    <mergeCell ref="D201:J203"/>
    <mergeCell ref="D229:H229"/>
    <mergeCell ref="A189:J189"/>
    <mergeCell ref="A190:J190"/>
    <mergeCell ref="B219:J220"/>
    <mergeCell ref="D193:J193"/>
    <mergeCell ref="D207:J208"/>
    <mergeCell ref="C212:J212"/>
    <mergeCell ref="A16:J17"/>
    <mergeCell ref="A37:J38"/>
    <mergeCell ref="A31:J32"/>
    <mergeCell ref="A48:J48"/>
    <mergeCell ref="G143:H156"/>
    <mergeCell ref="I143:J156"/>
    <mergeCell ref="A143:E143"/>
    <mergeCell ref="G142:H142"/>
    <mergeCell ref="I142:J142"/>
    <mergeCell ref="F143:F156"/>
    <mergeCell ref="A142:E142"/>
    <mergeCell ref="A49:J50"/>
    <mergeCell ref="A56:J56"/>
    <mergeCell ref="B61:I61"/>
    <mergeCell ref="B64:C64"/>
    <mergeCell ref="D64:E64"/>
    <mergeCell ref="A95:J96"/>
    <mergeCell ref="A97:B97"/>
    <mergeCell ref="A139:J139"/>
    <mergeCell ref="A138:J138"/>
    <mergeCell ref="B67:C67"/>
    <mergeCell ref="D67:E67"/>
    <mergeCell ref="B109:I111"/>
    <mergeCell ref="A59:J59"/>
    <mergeCell ref="B146:E148"/>
    <mergeCell ref="B154:E156"/>
    <mergeCell ref="B150:E152"/>
    <mergeCell ref="B167:E169"/>
    <mergeCell ref="C213:J213"/>
    <mergeCell ref="A141:J141"/>
    <mergeCell ref="A52:J52"/>
    <mergeCell ref="A53:J54"/>
    <mergeCell ref="I166:J169"/>
    <mergeCell ref="B163:E165"/>
    <mergeCell ref="B175:E177"/>
    <mergeCell ref="B179:E181"/>
    <mergeCell ref="B183:E185"/>
    <mergeCell ref="G171:H185"/>
    <mergeCell ref="G160:H161"/>
    <mergeCell ref="I160:J161"/>
    <mergeCell ref="A57:J57"/>
    <mergeCell ref="B66:C66"/>
    <mergeCell ref="D66:E66"/>
    <mergeCell ref="F158:F169"/>
    <mergeCell ref="G162:H163"/>
    <mergeCell ref="I162:J163"/>
    <mergeCell ref="A158:E158"/>
    <mergeCell ref="I171:J185"/>
    <mergeCell ref="C197:J197"/>
    <mergeCell ref="C195:J195"/>
    <mergeCell ref="B217:J218"/>
    <mergeCell ref="B65:C65"/>
    <mergeCell ref="D65:E65"/>
    <mergeCell ref="B62:E62"/>
    <mergeCell ref="F62:I62"/>
    <mergeCell ref="B63:C63"/>
    <mergeCell ref="D63:E63"/>
    <mergeCell ref="F63:G63"/>
    <mergeCell ref="H63:I63"/>
    <mergeCell ref="F65:G65"/>
    <mergeCell ref="H65:I65"/>
    <mergeCell ref="G158:H159"/>
    <mergeCell ref="I158:J159"/>
    <mergeCell ref="F66:G66"/>
    <mergeCell ref="H66:I66"/>
    <mergeCell ref="A94:J94"/>
    <mergeCell ref="F171:F185"/>
    <mergeCell ref="B159:E161"/>
    <mergeCell ref="G164:H165"/>
    <mergeCell ref="I164:J165"/>
    <mergeCell ref="G166:H169"/>
    <mergeCell ref="B172:E173"/>
  </mergeCells>
  <phoneticPr fontId="9"/>
  <pageMargins left="0.7" right="0.7" top="0.75" bottom="0.75" header="0.3" footer="0.3"/>
  <pageSetup paperSize="9" scale="85" orientation="portrait" r:id="rId1"/>
  <rowBreaks count="6" manualBreakCount="6">
    <brk id="47" max="9" man="1"/>
    <brk id="92" max="9" man="1"/>
    <brk id="136" max="9" man="1"/>
    <brk id="187" max="9" man="1"/>
    <brk id="236" max="9" man="1"/>
    <brk id="281" max="9" man="1"/>
  </rowBreaks>
  <drawing r:id="rId2"/>
  <extLst>
    <ext xmlns:x14="http://schemas.microsoft.com/office/spreadsheetml/2009/9/main" uri="{78C0D931-6437-407d-A8EE-F0AAD7539E65}">
      <x14:conditionalFormattings>
        <x14:conditionalFormatting xmlns:xm="http://schemas.microsoft.com/office/excel/2006/main">
          <x14:cfRule type="expression" priority="2" id="{34CCACB2-B312-4FDA-A5A2-7725BC8F50FD}">
            <xm:f>入力シート!$C$72=""</xm:f>
            <x14:dxf>
              <fill>
                <patternFill>
                  <bgColor theme="0" tint="-0.499984740745262"/>
                </patternFill>
              </fill>
            </x14:dxf>
          </x14:cfRule>
          <xm:sqref>F252:G253</xm:sqref>
        </x14:conditionalFormatting>
        <x14:conditionalFormatting xmlns:xm="http://schemas.microsoft.com/office/excel/2006/main">
          <x14:cfRule type="expression" priority="1" id="{79026045-3DE5-4E3B-86CC-A15FBA6A95E5}">
            <xm:f>入力シート!$C$74=""</xm:f>
            <x14:dxf>
              <fill>
                <patternFill>
                  <bgColor theme="0" tint="-0.499984740745262"/>
                </patternFill>
              </fill>
            </x14:dxf>
          </x14:cfRule>
          <xm:sqref>H252:I253</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入力シート</vt:lpstr>
      <vt:lpstr>出力シート</vt:lpstr>
      <vt:lpstr>出力シート!Print_Area</vt:lpstr>
      <vt:lpstr>入力シート!Print_Area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浩司</dc:creator>
  <cp:lastModifiedBy>小川　浩司</cp:lastModifiedBy>
  <cp:lastPrinted>2020-07-27T04:12:17Z</cp:lastPrinted>
  <dcterms:created xsi:type="dcterms:W3CDTF">2024-11-11T11:34:12Z</dcterms:created>
  <dcterms:modified xsi:type="dcterms:W3CDTF">2025-08-13T06:44:08Z</dcterms:modified>
</cp:coreProperties>
</file>