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61" windowWidth="12120" windowHeight="5640" activeTab="0"/>
  </bookViews>
  <sheets>
    <sheet name="Sheet1" sheetId="1" r:id="rId1"/>
    <sheet name="Sheet1 (2)" sheetId="2" r:id="rId2"/>
  </sheets>
  <definedNames>
    <definedName name="_xlnm.Print_Area" localSheetId="0">'Sheet1'!$A$1:$N$57</definedName>
    <definedName name="_xlnm.Print_Area" localSheetId="1">'Sheet1 (2)'!$A$1:$Z$58</definedName>
  </definedNames>
  <calcPr fullCalcOnLoad="1"/>
</workbook>
</file>

<file path=xl/sharedStrings.xml><?xml version="1.0" encoding="utf-8"?>
<sst xmlns="http://schemas.openxmlformats.org/spreadsheetml/2006/main" count="186" uniqueCount="145">
  <si>
    <t>チェック</t>
  </si>
  <si>
    <t>国籍</t>
  </si>
  <si>
    <t>男</t>
  </si>
  <si>
    <t>女</t>
  </si>
  <si>
    <t>計</t>
  </si>
  <si>
    <t>中国</t>
  </si>
  <si>
    <t>米国</t>
  </si>
  <si>
    <t>英国</t>
  </si>
  <si>
    <t>無国籍</t>
  </si>
  <si>
    <t>合計</t>
  </si>
  <si>
    <t>地区別</t>
  </si>
  <si>
    <t>アジア</t>
  </si>
  <si>
    <t>フィリピン</t>
  </si>
  <si>
    <t>インドネシア</t>
  </si>
  <si>
    <t>タイ</t>
  </si>
  <si>
    <t>インド</t>
  </si>
  <si>
    <t>バングラデシュ</t>
  </si>
  <si>
    <t>ブラジル</t>
  </si>
  <si>
    <t>ペルー</t>
  </si>
  <si>
    <t>スイス</t>
  </si>
  <si>
    <t>欧州</t>
  </si>
  <si>
    <t>イラン</t>
  </si>
  <si>
    <t>パキスタン</t>
  </si>
  <si>
    <t>トルコ</t>
  </si>
  <si>
    <t>オーストラリア</t>
  </si>
  <si>
    <t>その他</t>
  </si>
  <si>
    <t>調査項目</t>
  </si>
  <si>
    <t>ｵｾｱﾆｱ</t>
  </si>
  <si>
    <t>本月末人員</t>
  </si>
  <si>
    <t>転出者数</t>
  </si>
  <si>
    <t>転入者数</t>
  </si>
  <si>
    <t>＊</t>
  </si>
  <si>
    <t>転出者数－－転出・出国・死亡・帰化・無効</t>
  </si>
  <si>
    <t>転入者数－－転入・入国・出生・日本国籍離脱</t>
  </si>
  <si>
    <t>中南米</t>
  </si>
  <si>
    <t>居住外国人国籍別人員調査表</t>
  </si>
  <si>
    <t>フランス</t>
  </si>
  <si>
    <t>イタリア</t>
  </si>
  <si>
    <t>モンゴル</t>
  </si>
  <si>
    <t>チリ</t>
  </si>
  <si>
    <t>コロンビア</t>
  </si>
  <si>
    <t>ルーマニア</t>
  </si>
  <si>
    <t>ポルトガル</t>
  </si>
  <si>
    <t>ミャンマー</t>
  </si>
  <si>
    <t>マレーシア</t>
  </si>
  <si>
    <t>スリランカ</t>
  </si>
  <si>
    <t>ボリビア</t>
  </si>
  <si>
    <t>ウルグアイ</t>
  </si>
  <si>
    <t>パラグアイ</t>
  </si>
  <si>
    <t>ベトナム</t>
  </si>
  <si>
    <t>ロシア</t>
  </si>
  <si>
    <t xml:space="preserve"> </t>
  </si>
  <si>
    <t>韓国及び朝鮮</t>
  </si>
  <si>
    <t>エクアドル</t>
  </si>
  <si>
    <t>アイルランド</t>
  </si>
  <si>
    <t>ウガンダ</t>
  </si>
  <si>
    <t>（平成19年12月末現在）</t>
  </si>
  <si>
    <t>居住外国人国籍別人員調査表</t>
  </si>
  <si>
    <t>居住外国人国籍別人員調査表２</t>
  </si>
  <si>
    <t xml:space="preserve"> </t>
  </si>
  <si>
    <t>地区別</t>
  </si>
  <si>
    <t>調査項目</t>
  </si>
  <si>
    <t>本月末人員</t>
  </si>
  <si>
    <t>転出者数</t>
  </si>
  <si>
    <t>転入者数</t>
  </si>
  <si>
    <t>人口</t>
  </si>
  <si>
    <t>増減</t>
  </si>
  <si>
    <t>増加</t>
  </si>
  <si>
    <t>登録人口</t>
  </si>
  <si>
    <t>構成比率</t>
  </si>
  <si>
    <t>順位</t>
  </si>
  <si>
    <t>増加率</t>
  </si>
  <si>
    <t>アジア</t>
  </si>
  <si>
    <t>モンゴル</t>
  </si>
  <si>
    <t>フィリピン</t>
  </si>
  <si>
    <t>インドネシア</t>
  </si>
  <si>
    <t>マレーシア</t>
  </si>
  <si>
    <t>ベトナム</t>
  </si>
  <si>
    <t>タイ</t>
  </si>
  <si>
    <t>インド</t>
  </si>
  <si>
    <t>スリランカ</t>
  </si>
  <si>
    <t>バングラデシュ</t>
  </si>
  <si>
    <t>ミャンマー</t>
  </si>
  <si>
    <t>ネパール</t>
  </si>
  <si>
    <t>カンボジア</t>
  </si>
  <si>
    <t>シンガポール</t>
  </si>
  <si>
    <t>中南米</t>
  </si>
  <si>
    <t>ブラジル</t>
  </si>
  <si>
    <t>ペルー</t>
  </si>
  <si>
    <t>ボリビア</t>
  </si>
  <si>
    <t>ベネズエラ</t>
  </si>
  <si>
    <t>ウルグアイ</t>
  </si>
  <si>
    <t>パラグアイ</t>
  </si>
  <si>
    <t>アルゼンチン</t>
  </si>
  <si>
    <t>コロンビア</t>
  </si>
  <si>
    <t>メキシコ</t>
  </si>
  <si>
    <t>エクアドル</t>
  </si>
  <si>
    <t>北米</t>
  </si>
  <si>
    <t>カナダ</t>
  </si>
  <si>
    <t>欧州</t>
  </si>
  <si>
    <t>スイス</t>
  </si>
  <si>
    <t>イタリア</t>
  </si>
  <si>
    <t>フランス</t>
  </si>
  <si>
    <t>ドイツ</t>
  </si>
  <si>
    <t>ポルトガル</t>
  </si>
  <si>
    <t>クロアチア</t>
  </si>
  <si>
    <t>ロシア</t>
  </si>
  <si>
    <t>スペイン</t>
  </si>
  <si>
    <t>ルーマニア</t>
  </si>
  <si>
    <t>アイルランド</t>
  </si>
  <si>
    <t>ベルギー</t>
  </si>
  <si>
    <t>中東</t>
  </si>
  <si>
    <t>イラン</t>
  </si>
  <si>
    <t>パキスタン</t>
  </si>
  <si>
    <t>トルコ</t>
  </si>
  <si>
    <t>ｵｾｱﾆｱ</t>
  </si>
  <si>
    <t>オーストラリア</t>
  </si>
  <si>
    <t>ニュージーランド</t>
  </si>
  <si>
    <t>ｱﾌﾘｶ</t>
  </si>
  <si>
    <t>ウガンダ</t>
  </si>
  <si>
    <t>ギニア</t>
  </si>
  <si>
    <t>アルジェリア</t>
  </si>
  <si>
    <t>ケニア</t>
  </si>
  <si>
    <t>その他</t>
  </si>
  <si>
    <t>＊</t>
  </si>
  <si>
    <t>転出者数－－転出・出国・死亡・帰化・無効</t>
  </si>
  <si>
    <t>転入者数－－転入・入国・出生・日本国籍離脱</t>
  </si>
  <si>
    <t>前月末人員</t>
  </si>
  <si>
    <t>ガーナ</t>
  </si>
  <si>
    <t>コスタリカ</t>
  </si>
  <si>
    <t>アルゼンチン</t>
  </si>
  <si>
    <t>タンザニア</t>
  </si>
  <si>
    <t>ネパール</t>
  </si>
  <si>
    <t>アフガニスタン</t>
  </si>
  <si>
    <t>ｱﾌﾘｶ</t>
  </si>
  <si>
    <t>カナダ</t>
  </si>
  <si>
    <t>シンガポール</t>
  </si>
  <si>
    <t>ベラルーシ</t>
  </si>
  <si>
    <t>ニュージーランド</t>
  </si>
  <si>
    <t>アルジェリア</t>
  </si>
  <si>
    <t>ドイツ</t>
  </si>
  <si>
    <t>メキシコ</t>
  </si>
  <si>
    <t>ドミニカ共和国</t>
  </si>
  <si>
    <t>49カ国</t>
  </si>
  <si>
    <t>（平成24年1月末現在）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</si>
</sst>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&quot;ヶ国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color indexed="8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81" fontId="0" fillId="0" borderId="0" xfId="0" applyNumberForma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81" fontId="0" fillId="0" borderId="14" xfId="0" applyNumberForma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3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5" xfId="0" applyNumberFormat="1" applyBorder="1" applyAlignment="1">
      <alignment/>
    </xf>
    <xf numFmtId="10" fontId="7" fillId="0" borderId="8" xfId="0" applyNumberFormat="1" applyFont="1" applyBorder="1" applyAlignment="1">
      <alignment/>
    </xf>
    <xf numFmtId="10" fontId="0" fillId="0" borderId="23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10" fontId="7" fillId="0" borderId="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4" fillId="0" borderId="1" xfId="21" applyFont="1" applyBorder="1">
      <alignment/>
      <protection/>
    </xf>
    <xf numFmtId="0" fontId="4" fillId="0" borderId="28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7" xfId="0" applyFont="1" applyBorder="1" applyAlignment="1">
      <alignment/>
    </xf>
    <xf numFmtId="10" fontId="0" fillId="0" borderId="7" xfId="0" applyNumberForma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28" xfId="21" applyFont="1" applyBorder="1">
      <alignment/>
      <protection/>
    </xf>
    <xf numFmtId="0" fontId="4" fillId="0" borderId="38" xfId="0" applyFont="1" applyBorder="1" applyAlignment="1">
      <alignment/>
    </xf>
    <xf numFmtId="0" fontId="0" fillId="0" borderId="39" xfId="21" applyFont="1" applyBorder="1">
      <alignment/>
      <protection/>
    </xf>
    <xf numFmtId="0" fontId="4" fillId="0" borderId="39" xfId="21" applyFont="1" applyBorder="1">
      <alignment/>
      <protection/>
    </xf>
    <xf numFmtId="0" fontId="4" fillId="0" borderId="40" xfId="0" applyFont="1" applyBorder="1" applyAlignment="1">
      <alignment/>
    </xf>
    <xf numFmtId="0" fontId="0" fillId="0" borderId="0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10" fillId="0" borderId="45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0" xfId="21" applyFont="1" applyBorder="1">
      <alignment/>
      <protection/>
    </xf>
    <xf numFmtId="0" fontId="0" fillId="0" borderId="48" xfId="0" applyBorder="1" applyAlignment="1">
      <alignment/>
    </xf>
    <xf numFmtId="0" fontId="4" fillId="0" borderId="49" xfId="21" applyFont="1" applyBorder="1">
      <alignment/>
      <protection/>
    </xf>
    <xf numFmtId="0" fontId="4" fillId="0" borderId="50" xfId="0" applyFont="1" applyBorder="1" applyAlignment="1">
      <alignment/>
    </xf>
    <xf numFmtId="0" fontId="4" fillId="2" borderId="45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" xfId="21" applyFont="1" applyFill="1" applyBorder="1">
      <alignment/>
      <protection/>
    </xf>
    <xf numFmtId="0" fontId="4" fillId="2" borderId="28" xfId="21" applyFont="1" applyFill="1" applyBorder="1">
      <alignment/>
      <protection/>
    </xf>
    <xf numFmtId="0" fontId="4" fillId="0" borderId="39" xfId="21" applyFont="1" applyFill="1" applyBorder="1">
      <alignment/>
      <protection/>
    </xf>
    <xf numFmtId="0" fontId="4" fillId="0" borderId="1" xfId="21" applyFont="1" applyFill="1" applyBorder="1">
      <alignment/>
      <protection/>
    </xf>
    <xf numFmtId="0" fontId="0" fillId="0" borderId="6" xfId="0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46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2" xfId="0" applyFont="1" applyBorder="1" applyAlignment="1">
      <alignment/>
    </xf>
    <xf numFmtId="0" fontId="0" fillId="0" borderId="53" xfId="0" applyFill="1" applyBorder="1" applyAlignment="1">
      <alignment/>
    </xf>
    <xf numFmtId="0" fontId="4" fillId="0" borderId="53" xfId="21" applyFont="1" applyFill="1" applyBorder="1">
      <alignment/>
      <protection/>
    </xf>
    <xf numFmtId="0" fontId="4" fillId="0" borderId="54" xfId="0" applyFont="1" applyBorder="1" applyAlignment="1">
      <alignment/>
    </xf>
    <xf numFmtId="0" fontId="4" fillId="0" borderId="38" xfId="21" applyFont="1" applyFill="1" applyBorder="1">
      <alignment/>
      <protection/>
    </xf>
    <xf numFmtId="0" fontId="4" fillId="0" borderId="55" xfId="21" applyFont="1" applyFill="1" applyBorder="1">
      <alignment/>
      <protection/>
    </xf>
    <xf numFmtId="0" fontId="0" fillId="0" borderId="46" xfId="0" applyFont="1" applyFill="1" applyBorder="1" applyAlignment="1">
      <alignment/>
    </xf>
    <xf numFmtId="0" fontId="0" fillId="0" borderId="53" xfId="21" applyFont="1" applyFill="1" applyBorder="1">
      <alignment/>
      <protection/>
    </xf>
    <xf numFmtId="0" fontId="0" fillId="0" borderId="38" xfId="21" applyFont="1" applyFill="1" applyBorder="1">
      <alignment/>
      <protection/>
    </xf>
    <xf numFmtId="0" fontId="0" fillId="0" borderId="55" xfId="21" applyFont="1" applyFill="1" applyBorder="1">
      <alignment/>
      <protection/>
    </xf>
    <xf numFmtId="0" fontId="0" fillId="0" borderId="53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55" xfId="21" applyFont="1" applyBorder="1">
      <alignment/>
      <protection/>
    </xf>
    <xf numFmtId="0" fontId="4" fillId="0" borderId="53" xfId="21" applyFont="1" applyBorder="1">
      <alignment/>
      <protection/>
    </xf>
    <xf numFmtId="0" fontId="4" fillId="0" borderId="38" xfId="21" applyFont="1" applyBorder="1">
      <alignment/>
      <protection/>
    </xf>
    <xf numFmtId="0" fontId="4" fillId="0" borderId="55" xfId="21" applyFont="1" applyBorder="1">
      <alignment/>
      <protection/>
    </xf>
    <xf numFmtId="0" fontId="0" fillId="0" borderId="43" xfId="0" applyFill="1" applyBorder="1" applyAlignment="1">
      <alignment/>
    </xf>
    <xf numFmtId="0" fontId="10" fillId="0" borderId="46" xfId="0" applyFont="1" applyFill="1" applyBorder="1" applyAlignment="1">
      <alignment/>
    </xf>
    <xf numFmtId="0" fontId="4" fillId="0" borderId="56" xfId="21" applyFont="1" applyBorder="1">
      <alignment/>
      <protection/>
    </xf>
    <xf numFmtId="0" fontId="4" fillId="0" borderId="57" xfId="21" applyFont="1" applyFill="1" applyBorder="1">
      <alignment/>
      <protection/>
    </xf>
    <xf numFmtId="0" fontId="4" fillId="0" borderId="58" xfId="21" applyFont="1" applyFill="1" applyBorder="1">
      <alignment/>
      <protection/>
    </xf>
    <xf numFmtId="0" fontId="0" fillId="0" borderId="58" xfId="21" applyFont="1" applyFill="1" applyBorder="1">
      <alignment/>
      <protection/>
    </xf>
    <xf numFmtId="0" fontId="4" fillId="0" borderId="59" xfId="21" applyFont="1" applyBorder="1">
      <alignment/>
      <protection/>
    </xf>
    <xf numFmtId="0" fontId="4" fillId="0" borderId="9" xfId="21" applyFont="1" applyFill="1" applyBorder="1">
      <alignment/>
      <protection/>
    </xf>
    <xf numFmtId="0" fontId="4" fillId="0" borderId="9" xfId="0" applyFont="1" applyFill="1" applyBorder="1" applyAlignment="1">
      <alignment/>
    </xf>
    <xf numFmtId="0" fontId="4" fillId="0" borderId="60" xfId="21" applyFont="1" applyBorder="1">
      <alignment/>
      <protection/>
    </xf>
    <xf numFmtId="0" fontId="4" fillId="0" borderId="52" xfId="0" applyFont="1" applyFill="1" applyBorder="1" applyAlignment="1">
      <alignment/>
    </xf>
    <xf numFmtId="0" fontId="4" fillId="0" borderId="61" xfId="21" applyFont="1" applyBorder="1">
      <alignment/>
      <protection/>
    </xf>
    <xf numFmtId="0" fontId="4" fillId="0" borderId="62" xfId="21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0</xdr:rowOff>
    </xdr:from>
    <xdr:to>
      <xdr:col>2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1752600" y="638175"/>
          <a:ext cx="352425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1095375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666750" y="608647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4</xdr:row>
      <xdr:rowOff>9525</xdr:rowOff>
    </xdr:to>
    <xdr:sp>
      <xdr:nvSpPr>
        <xdr:cNvPr id="3" name="Line 8"/>
        <xdr:cNvSpPr>
          <a:spLocks/>
        </xdr:cNvSpPr>
      </xdr:nvSpPr>
      <xdr:spPr>
        <a:xfrm>
          <a:off x="8553450" y="638175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5</xdr:row>
      <xdr:rowOff>9525</xdr:rowOff>
    </xdr:to>
    <xdr:sp>
      <xdr:nvSpPr>
        <xdr:cNvPr id="4" name="Line 9"/>
        <xdr:cNvSpPr>
          <a:spLocks/>
        </xdr:cNvSpPr>
      </xdr:nvSpPr>
      <xdr:spPr>
        <a:xfrm>
          <a:off x="8553450" y="847725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0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752600" y="638175"/>
          <a:ext cx="352425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1095375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66750" y="420052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75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0" sqref="A10"/>
    </sheetView>
  </sheetViews>
  <sheetFormatPr defaultColWidth="10.59765625" defaultRowHeight="15"/>
  <cols>
    <col min="1" max="1" width="7" style="0" customWidth="1"/>
    <col min="2" max="2" width="15.09765625" style="0" customWidth="1"/>
    <col min="3" max="5" width="6" style="0" bestFit="1" customWidth="1"/>
    <col min="6" max="13" width="5.5" style="0" customWidth="1"/>
    <col min="14" max="14" width="5.69921875" style="0" customWidth="1"/>
  </cols>
  <sheetData>
    <row r="1" spans="2:14" ht="21">
      <c r="B1" s="13" t="s">
        <v>35</v>
      </c>
      <c r="D1" s="1"/>
      <c r="E1" s="1"/>
      <c r="F1" s="1"/>
      <c r="G1" s="1"/>
      <c r="H1" s="1"/>
      <c r="I1" s="1" t="s">
        <v>144</v>
      </c>
      <c r="K1" s="1"/>
      <c r="N1" s="1"/>
    </row>
    <row r="2" spans="2:14" ht="15" thickBot="1">
      <c r="B2" s="3"/>
      <c r="C2" s="3"/>
      <c r="D2" s="3"/>
      <c r="E2" s="3"/>
      <c r="F2" s="3" t="s">
        <v>51</v>
      </c>
      <c r="G2" s="3"/>
      <c r="H2" s="3"/>
      <c r="I2" s="3"/>
      <c r="J2" s="3"/>
      <c r="K2" s="3"/>
      <c r="L2" s="3"/>
      <c r="M2" s="3"/>
      <c r="N2" s="3"/>
    </row>
    <row r="3" spans="1:14" ht="14.25">
      <c r="A3" s="8" t="s">
        <v>10</v>
      </c>
      <c r="B3" s="64" t="s">
        <v>26</v>
      </c>
      <c r="C3" s="130" t="s">
        <v>127</v>
      </c>
      <c r="D3" s="128"/>
      <c r="E3" s="128"/>
      <c r="F3" s="130" t="s">
        <v>28</v>
      </c>
      <c r="G3" s="128"/>
      <c r="H3" s="128"/>
      <c r="I3" s="130" t="s">
        <v>29</v>
      </c>
      <c r="J3" s="128"/>
      <c r="K3" s="131"/>
      <c r="L3" s="128" t="s">
        <v>30</v>
      </c>
      <c r="M3" s="128"/>
      <c r="N3" s="129"/>
    </row>
    <row r="4" spans="1:14" ht="16.5" customHeight="1" thickBot="1">
      <c r="A4" s="9"/>
      <c r="B4" s="65" t="s">
        <v>1</v>
      </c>
      <c r="C4" s="49" t="s">
        <v>2</v>
      </c>
      <c r="D4" s="54" t="s">
        <v>3</v>
      </c>
      <c r="E4" s="54" t="s">
        <v>4</v>
      </c>
      <c r="F4" s="49" t="s">
        <v>2</v>
      </c>
      <c r="G4" s="54" t="s">
        <v>3</v>
      </c>
      <c r="H4" s="54" t="s">
        <v>4</v>
      </c>
      <c r="I4" s="53" t="s">
        <v>2</v>
      </c>
      <c r="J4" s="54" t="s">
        <v>3</v>
      </c>
      <c r="K4" s="37" t="s">
        <v>4</v>
      </c>
      <c r="L4" s="55" t="s">
        <v>2</v>
      </c>
      <c r="M4" s="54" t="s">
        <v>3</v>
      </c>
      <c r="N4" s="56" t="s">
        <v>4</v>
      </c>
    </row>
    <row r="5" spans="1:14" ht="16.5" customHeight="1">
      <c r="A5" s="8" t="s">
        <v>11</v>
      </c>
      <c r="B5" s="64" t="s">
        <v>52</v>
      </c>
      <c r="C5" s="115">
        <v>266</v>
      </c>
      <c r="D5" s="119">
        <v>271</v>
      </c>
      <c r="E5" s="14">
        <v>537</v>
      </c>
      <c r="F5" s="115">
        <v>266</v>
      </c>
      <c r="G5" s="119">
        <v>273</v>
      </c>
      <c r="H5" s="14">
        <v>539</v>
      </c>
      <c r="I5" s="122">
        <v>1</v>
      </c>
      <c r="J5" s="119">
        <v>1</v>
      </c>
      <c r="K5" s="97">
        <v>2</v>
      </c>
      <c r="L5" s="124">
        <v>1</v>
      </c>
      <c r="M5" s="119">
        <v>3</v>
      </c>
      <c r="N5" s="15">
        <v>4</v>
      </c>
    </row>
    <row r="6" spans="1:14" ht="16.5" customHeight="1">
      <c r="A6" s="9"/>
      <c r="B6" s="91" t="s">
        <v>5</v>
      </c>
      <c r="C6" s="116">
        <v>360</v>
      </c>
      <c r="D6" s="120">
        <v>648</v>
      </c>
      <c r="E6" s="121">
        <v>1008</v>
      </c>
      <c r="F6" s="116">
        <v>347</v>
      </c>
      <c r="G6" s="120">
        <v>664</v>
      </c>
      <c r="H6" s="121">
        <v>1011</v>
      </c>
      <c r="I6" s="116">
        <v>17</v>
      </c>
      <c r="J6" s="120">
        <v>18</v>
      </c>
      <c r="K6" s="123">
        <v>35</v>
      </c>
      <c r="L6" s="125">
        <v>4</v>
      </c>
      <c r="M6" s="120">
        <v>34</v>
      </c>
      <c r="N6" s="126">
        <v>38</v>
      </c>
    </row>
    <row r="7" spans="1:14" ht="16.5" customHeight="1">
      <c r="A7" s="9"/>
      <c r="B7" s="91" t="s">
        <v>38</v>
      </c>
      <c r="C7" s="99">
        <v>1</v>
      </c>
      <c r="D7" s="117">
        <v>0</v>
      </c>
      <c r="E7" s="87">
        <v>1</v>
      </c>
      <c r="F7" s="99">
        <v>1</v>
      </c>
      <c r="G7" s="117">
        <v>0</v>
      </c>
      <c r="H7" s="87">
        <v>1</v>
      </c>
      <c r="I7" s="99">
        <v>0</v>
      </c>
      <c r="J7" s="101">
        <v>0</v>
      </c>
      <c r="K7" s="88">
        <v>0</v>
      </c>
      <c r="L7" s="102">
        <v>0</v>
      </c>
      <c r="M7" s="101">
        <v>0</v>
      </c>
      <c r="N7" s="89">
        <v>0</v>
      </c>
    </row>
    <row r="8" spans="1:14" s="90" customFormat="1" ht="16.5" customHeight="1">
      <c r="A8" s="9"/>
      <c r="B8" s="103" t="s">
        <v>12</v>
      </c>
      <c r="C8" s="104">
        <v>211</v>
      </c>
      <c r="D8" s="118">
        <v>682</v>
      </c>
      <c r="E8" s="93">
        <v>893</v>
      </c>
      <c r="F8" s="104">
        <v>211</v>
      </c>
      <c r="G8" s="118">
        <v>681</v>
      </c>
      <c r="H8" s="93">
        <v>892</v>
      </c>
      <c r="I8" s="104">
        <v>4</v>
      </c>
      <c r="J8" s="105">
        <v>12</v>
      </c>
      <c r="K8" s="94">
        <v>16</v>
      </c>
      <c r="L8" s="106">
        <v>4</v>
      </c>
      <c r="M8" s="105">
        <v>11</v>
      </c>
      <c r="N8" s="95">
        <v>15</v>
      </c>
    </row>
    <row r="9" spans="1:14" s="96" customFormat="1" ht="16.5" customHeight="1">
      <c r="A9" s="86"/>
      <c r="B9" s="91" t="s">
        <v>13</v>
      </c>
      <c r="C9" s="99">
        <v>79</v>
      </c>
      <c r="D9" s="101">
        <v>58</v>
      </c>
      <c r="E9" s="87">
        <v>137</v>
      </c>
      <c r="F9" s="99">
        <v>83</v>
      </c>
      <c r="G9" s="101">
        <v>58</v>
      </c>
      <c r="H9" s="87">
        <v>141</v>
      </c>
      <c r="I9" s="99">
        <v>1</v>
      </c>
      <c r="J9" s="101">
        <v>0</v>
      </c>
      <c r="K9" s="88">
        <v>1</v>
      </c>
      <c r="L9" s="102">
        <v>5</v>
      </c>
      <c r="M9" s="101">
        <v>0</v>
      </c>
      <c r="N9" s="89">
        <v>5</v>
      </c>
    </row>
    <row r="10" spans="1:14" s="90" customFormat="1" ht="16.5" customHeight="1">
      <c r="A10" s="9"/>
      <c r="B10" s="91" t="s">
        <v>44</v>
      </c>
      <c r="C10" s="99">
        <v>2</v>
      </c>
      <c r="D10" s="101">
        <v>1</v>
      </c>
      <c r="E10" s="87">
        <v>3</v>
      </c>
      <c r="F10" s="99">
        <v>2</v>
      </c>
      <c r="G10" s="101">
        <v>1</v>
      </c>
      <c r="H10" s="87">
        <v>3</v>
      </c>
      <c r="I10" s="99">
        <v>0</v>
      </c>
      <c r="J10" s="101">
        <v>0</v>
      </c>
      <c r="K10" s="88">
        <v>0</v>
      </c>
      <c r="L10" s="102">
        <v>0</v>
      </c>
      <c r="M10" s="101">
        <v>0</v>
      </c>
      <c r="N10" s="89">
        <v>0</v>
      </c>
    </row>
    <row r="11" spans="1:14" s="90" customFormat="1" ht="16.5" customHeight="1">
      <c r="A11" s="9"/>
      <c r="B11" s="91" t="s">
        <v>49</v>
      </c>
      <c r="C11" s="99">
        <v>107</v>
      </c>
      <c r="D11" s="101">
        <v>92</v>
      </c>
      <c r="E11" s="87">
        <v>199</v>
      </c>
      <c r="F11" s="99">
        <v>102</v>
      </c>
      <c r="G11" s="101">
        <v>94</v>
      </c>
      <c r="H11" s="87">
        <v>196</v>
      </c>
      <c r="I11" s="99">
        <v>6</v>
      </c>
      <c r="J11" s="101">
        <v>2</v>
      </c>
      <c r="K11" s="88">
        <v>8</v>
      </c>
      <c r="L11" s="102">
        <v>1</v>
      </c>
      <c r="M11" s="101">
        <v>4</v>
      </c>
      <c r="N11" s="89">
        <v>5</v>
      </c>
    </row>
    <row r="12" spans="1:14" s="90" customFormat="1" ht="16.5" customHeight="1">
      <c r="A12" s="9"/>
      <c r="B12" s="91" t="s">
        <v>14</v>
      </c>
      <c r="C12" s="99">
        <v>2</v>
      </c>
      <c r="D12" s="101">
        <v>28</v>
      </c>
      <c r="E12" s="87">
        <v>30</v>
      </c>
      <c r="F12" s="99">
        <v>4</v>
      </c>
      <c r="G12" s="101">
        <v>30</v>
      </c>
      <c r="H12" s="87">
        <v>34</v>
      </c>
      <c r="I12" s="99">
        <v>0</v>
      </c>
      <c r="J12" s="101">
        <v>0</v>
      </c>
      <c r="K12" s="88">
        <v>0</v>
      </c>
      <c r="L12" s="102">
        <v>2</v>
      </c>
      <c r="M12" s="101">
        <v>2</v>
      </c>
      <c r="N12" s="89">
        <v>4</v>
      </c>
    </row>
    <row r="13" spans="1:14" s="90" customFormat="1" ht="16.5" customHeight="1">
      <c r="A13" s="86"/>
      <c r="B13" s="91" t="s">
        <v>15</v>
      </c>
      <c r="C13" s="99">
        <v>10</v>
      </c>
      <c r="D13" s="101">
        <v>3</v>
      </c>
      <c r="E13" s="87">
        <v>13</v>
      </c>
      <c r="F13" s="99">
        <v>10</v>
      </c>
      <c r="G13" s="101">
        <v>3</v>
      </c>
      <c r="H13" s="87">
        <v>13</v>
      </c>
      <c r="I13" s="99">
        <v>0</v>
      </c>
      <c r="J13" s="101">
        <v>0</v>
      </c>
      <c r="K13" s="88">
        <v>0</v>
      </c>
      <c r="L13" s="102">
        <v>0</v>
      </c>
      <c r="M13" s="101">
        <v>0</v>
      </c>
      <c r="N13" s="89">
        <v>0</v>
      </c>
    </row>
    <row r="14" spans="1:14" s="90" customFormat="1" ht="16.5" customHeight="1">
      <c r="A14" s="9"/>
      <c r="B14" s="91" t="s">
        <v>45</v>
      </c>
      <c r="C14" s="99">
        <v>31</v>
      </c>
      <c r="D14" s="101">
        <v>13</v>
      </c>
      <c r="E14" s="87">
        <v>44</v>
      </c>
      <c r="F14" s="99">
        <v>32</v>
      </c>
      <c r="G14" s="101">
        <v>12</v>
      </c>
      <c r="H14" s="87">
        <v>44</v>
      </c>
      <c r="I14" s="99">
        <v>0</v>
      </c>
      <c r="J14" s="101">
        <v>1</v>
      </c>
      <c r="K14" s="88">
        <v>1</v>
      </c>
      <c r="L14" s="102">
        <v>1</v>
      </c>
      <c r="M14" s="101">
        <v>0</v>
      </c>
      <c r="N14" s="89">
        <v>1</v>
      </c>
    </row>
    <row r="15" spans="1:14" s="90" customFormat="1" ht="16.5" customHeight="1">
      <c r="A15" s="9"/>
      <c r="B15" s="69" t="s">
        <v>133</v>
      </c>
      <c r="C15" s="107">
        <v>3</v>
      </c>
      <c r="D15" s="108">
        <v>0</v>
      </c>
      <c r="E15" s="59">
        <v>3</v>
      </c>
      <c r="F15" s="107">
        <v>3</v>
      </c>
      <c r="G15" s="108">
        <v>0</v>
      </c>
      <c r="H15" s="59">
        <v>3</v>
      </c>
      <c r="I15" s="107">
        <v>0</v>
      </c>
      <c r="J15" s="108">
        <v>0</v>
      </c>
      <c r="K15" s="18">
        <v>0</v>
      </c>
      <c r="L15" s="109">
        <v>0</v>
      </c>
      <c r="M15" s="108">
        <v>0</v>
      </c>
      <c r="N15" s="38">
        <v>0</v>
      </c>
    </row>
    <row r="16" spans="1:14" s="90" customFormat="1" ht="16.5" customHeight="1">
      <c r="A16" s="9"/>
      <c r="B16" s="91" t="s">
        <v>16</v>
      </c>
      <c r="C16" s="99">
        <v>3</v>
      </c>
      <c r="D16" s="101">
        <v>1</v>
      </c>
      <c r="E16" s="87">
        <v>4</v>
      </c>
      <c r="F16" s="99">
        <v>3</v>
      </c>
      <c r="G16" s="101">
        <v>1</v>
      </c>
      <c r="H16" s="87">
        <v>4</v>
      </c>
      <c r="I16" s="99">
        <v>0</v>
      </c>
      <c r="J16" s="101">
        <v>0</v>
      </c>
      <c r="K16" s="88">
        <v>0</v>
      </c>
      <c r="L16" s="102">
        <v>0</v>
      </c>
      <c r="M16" s="101">
        <v>0</v>
      </c>
      <c r="N16" s="89">
        <v>0</v>
      </c>
    </row>
    <row r="17" spans="1:14" s="90" customFormat="1" ht="16.5" customHeight="1">
      <c r="A17" s="9"/>
      <c r="B17" s="91" t="s">
        <v>43</v>
      </c>
      <c r="C17" s="99">
        <v>5</v>
      </c>
      <c r="D17" s="101">
        <v>2</v>
      </c>
      <c r="E17" s="87">
        <v>7</v>
      </c>
      <c r="F17" s="99">
        <v>5</v>
      </c>
      <c r="G17" s="101">
        <v>2</v>
      </c>
      <c r="H17" s="87">
        <v>7</v>
      </c>
      <c r="I17" s="99">
        <v>0</v>
      </c>
      <c r="J17" s="101">
        <v>0</v>
      </c>
      <c r="K17" s="88">
        <v>0</v>
      </c>
      <c r="L17" s="102">
        <v>0</v>
      </c>
      <c r="M17" s="101">
        <v>0</v>
      </c>
      <c r="N17" s="89">
        <v>0</v>
      </c>
    </row>
    <row r="18" spans="1:14" s="90" customFormat="1" ht="16.5" customHeight="1">
      <c r="A18" s="9"/>
      <c r="B18" s="91" t="s">
        <v>132</v>
      </c>
      <c r="C18" s="99">
        <v>6</v>
      </c>
      <c r="D18" s="101">
        <v>1</v>
      </c>
      <c r="E18" s="87">
        <v>7</v>
      </c>
      <c r="F18" s="99">
        <v>7</v>
      </c>
      <c r="G18" s="101">
        <v>1</v>
      </c>
      <c r="H18" s="87">
        <v>8</v>
      </c>
      <c r="I18" s="99">
        <v>0</v>
      </c>
      <c r="J18" s="101">
        <v>0</v>
      </c>
      <c r="K18" s="88">
        <v>0</v>
      </c>
      <c r="L18" s="102">
        <v>1</v>
      </c>
      <c r="M18" s="101">
        <v>0</v>
      </c>
      <c r="N18" s="89">
        <v>1</v>
      </c>
    </row>
    <row r="19" spans="1:14" s="90" customFormat="1" ht="16.5" customHeight="1">
      <c r="A19" s="9"/>
      <c r="B19" s="91" t="s">
        <v>136</v>
      </c>
      <c r="C19" s="99">
        <v>0</v>
      </c>
      <c r="D19" s="101">
        <v>1</v>
      </c>
      <c r="E19" s="87">
        <v>1</v>
      </c>
      <c r="F19" s="99">
        <v>0</v>
      </c>
      <c r="G19" s="101">
        <v>1</v>
      </c>
      <c r="H19" s="87">
        <v>1</v>
      </c>
      <c r="I19" s="99">
        <v>0</v>
      </c>
      <c r="J19" s="101">
        <v>0</v>
      </c>
      <c r="K19" s="88">
        <v>0</v>
      </c>
      <c r="L19" s="102">
        <v>0</v>
      </c>
      <c r="M19" s="101">
        <v>0</v>
      </c>
      <c r="N19" s="89">
        <v>0</v>
      </c>
    </row>
    <row r="20" spans="1:14" s="90" customFormat="1" ht="16.5" customHeight="1">
      <c r="A20" s="113" t="s">
        <v>34</v>
      </c>
      <c r="B20" s="91" t="s">
        <v>17</v>
      </c>
      <c r="C20" s="99">
        <v>1806</v>
      </c>
      <c r="D20" s="101">
        <v>1661</v>
      </c>
      <c r="E20" s="87">
        <v>3467</v>
      </c>
      <c r="F20" s="99">
        <v>1806</v>
      </c>
      <c r="G20" s="101">
        <v>1652</v>
      </c>
      <c r="H20" s="87">
        <v>3458</v>
      </c>
      <c r="I20" s="99">
        <v>29</v>
      </c>
      <c r="J20" s="101">
        <v>24</v>
      </c>
      <c r="K20" s="88">
        <v>53</v>
      </c>
      <c r="L20" s="102">
        <v>29</v>
      </c>
      <c r="M20" s="101">
        <v>15</v>
      </c>
      <c r="N20" s="89">
        <v>44</v>
      </c>
    </row>
    <row r="21" spans="1:14" s="90" customFormat="1" ht="16.5" customHeight="1">
      <c r="A21" s="9"/>
      <c r="B21" s="91" t="s">
        <v>18</v>
      </c>
      <c r="C21" s="99">
        <v>434</v>
      </c>
      <c r="D21" s="101">
        <v>420</v>
      </c>
      <c r="E21" s="87">
        <v>854</v>
      </c>
      <c r="F21" s="99">
        <v>434</v>
      </c>
      <c r="G21" s="101">
        <v>426</v>
      </c>
      <c r="H21" s="87">
        <v>860</v>
      </c>
      <c r="I21" s="99">
        <v>3</v>
      </c>
      <c r="J21" s="101">
        <v>3</v>
      </c>
      <c r="K21" s="88">
        <v>6</v>
      </c>
      <c r="L21" s="102">
        <v>3</v>
      </c>
      <c r="M21" s="101">
        <v>9</v>
      </c>
      <c r="N21" s="89">
        <v>12</v>
      </c>
    </row>
    <row r="22" spans="1:14" s="90" customFormat="1" ht="16.5" customHeight="1">
      <c r="A22" s="9"/>
      <c r="B22" s="91" t="s">
        <v>46</v>
      </c>
      <c r="C22" s="99">
        <v>190</v>
      </c>
      <c r="D22" s="101">
        <v>199</v>
      </c>
      <c r="E22" s="87">
        <v>389</v>
      </c>
      <c r="F22" s="99">
        <v>190</v>
      </c>
      <c r="G22" s="101">
        <v>199</v>
      </c>
      <c r="H22" s="87">
        <v>389</v>
      </c>
      <c r="I22" s="99">
        <v>3</v>
      </c>
      <c r="J22" s="101">
        <v>2</v>
      </c>
      <c r="K22" s="88">
        <v>5</v>
      </c>
      <c r="L22" s="102">
        <v>3</v>
      </c>
      <c r="M22" s="101">
        <v>2</v>
      </c>
      <c r="N22" s="89">
        <v>5</v>
      </c>
    </row>
    <row r="23" spans="1:14" s="90" customFormat="1" ht="16.5" customHeight="1">
      <c r="A23" s="9"/>
      <c r="B23" s="69" t="s">
        <v>47</v>
      </c>
      <c r="C23" s="110">
        <v>1</v>
      </c>
      <c r="D23" s="111">
        <v>0</v>
      </c>
      <c r="E23" s="59">
        <v>1</v>
      </c>
      <c r="F23" s="110">
        <v>1</v>
      </c>
      <c r="G23" s="111">
        <v>0</v>
      </c>
      <c r="H23" s="59">
        <v>1</v>
      </c>
      <c r="I23" s="110">
        <v>0</v>
      </c>
      <c r="J23" s="111">
        <v>0</v>
      </c>
      <c r="K23" s="18">
        <v>0</v>
      </c>
      <c r="L23" s="112">
        <v>0</v>
      </c>
      <c r="M23" s="111">
        <v>0</v>
      </c>
      <c r="N23" s="38">
        <v>0</v>
      </c>
    </row>
    <row r="24" spans="1:14" s="90" customFormat="1" ht="16.5" customHeight="1">
      <c r="A24" s="9"/>
      <c r="B24" s="69" t="s">
        <v>48</v>
      </c>
      <c r="C24" s="110">
        <v>11</v>
      </c>
      <c r="D24" s="111">
        <v>9</v>
      </c>
      <c r="E24" s="59">
        <v>20</v>
      </c>
      <c r="F24" s="110">
        <v>11</v>
      </c>
      <c r="G24" s="111">
        <v>9</v>
      </c>
      <c r="H24" s="59">
        <v>20</v>
      </c>
      <c r="I24" s="110">
        <v>0</v>
      </c>
      <c r="J24" s="111">
        <v>0</v>
      </c>
      <c r="K24" s="18">
        <v>0</v>
      </c>
      <c r="L24" s="112">
        <v>0</v>
      </c>
      <c r="M24" s="111">
        <v>0</v>
      </c>
      <c r="N24" s="38">
        <v>0</v>
      </c>
    </row>
    <row r="25" spans="1:14" ht="16.5" customHeight="1">
      <c r="A25" s="86"/>
      <c r="B25" s="69" t="s">
        <v>130</v>
      </c>
      <c r="C25" s="107">
        <v>13</v>
      </c>
      <c r="D25" s="108">
        <v>7</v>
      </c>
      <c r="E25" s="59">
        <v>20</v>
      </c>
      <c r="F25" s="107">
        <v>12</v>
      </c>
      <c r="G25" s="108">
        <v>7</v>
      </c>
      <c r="H25" s="59">
        <v>19</v>
      </c>
      <c r="I25" s="107">
        <v>1</v>
      </c>
      <c r="J25" s="108">
        <v>0</v>
      </c>
      <c r="K25" s="18">
        <v>1</v>
      </c>
      <c r="L25" s="109">
        <v>0</v>
      </c>
      <c r="M25" s="108">
        <v>0</v>
      </c>
      <c r="N25" s="38">
        <v>0</v>
      </c>
    </row>
    <row r="26" spans="1:14" ht="16.5" customHeight="1">
      <c r="A26" s="86"/>
      <c r="B26" s="69" t="s">
        <v>39</v>
      </c>
      <c r="C26" s="110">
        <v>1</v>
      </c>
      <c r="D26" s="111">
        <v>0</v>
      </c>
      <c r="E26" s="59">
        <v>1</v>
      </c>
      <c r="F26" s="110">
        <v>1</v>
      </c>
      <c r="G26" s="111">
        <v>0</v>
      </c>
      <c r="H26" s="59">
        <v>1</v>
      </c>
      <c r="I26" s="110">
        <v>0</v>
      </c>
      <c r="J26" s="111">
        <v>0</v>
      </c>
      <c r="K26" s="18">
        <v>0</v>
      </c>
      <c r="L26" s="112">
        <v>0</v>
      </c>
      <c r="M26" s="111">
        <v>0</v>
      </c>
      <c r="N26" s="38">
        <v>0</v>
      </c>
    </row>
    <row r="27" spans="1:14" ht="16.5" customHeight="1">
      <c r="A27" s="9"/>
      <c r="B27" s="69" t="s">
        <v>40</v>
      </c>
      <c r="C27" s="110">
        <v>0</v>
      </c>
      <c r="D27" s="111">
        <v>10</v>
      </c>
      <c r="E27" s="59">
        <v>10</v>
      </c>
      <c r="F27" s="110">
        <v>0</v>
      </c>
      <c r="G27" s="111">
        <v>10</v>
      </c>
      <c r="H27" s="59">
        <v>10</v>
      </c>
      <c r="I27" s="110">
        <v>0</v>
      </c>
      <c r="J27" s="111">
        <v>0</v>
      </c>
      <c r="K27" s="18">
        <v>0</v>
      </c>
      <c r="L27" s="112">
        <v>0</v>
      </c>
      <c r="M27" s="111">
        <v>0</v>
      </c>
      <c r="N27" s="38">
        <v>0</v>
      </c>
    </row>
    <row r="28" spans="1:14" ht="16.5" customHeight="1">
      <c r="A28" s="86"/>
      <c r="B28" s="69" t="s">
        <v>53</v>
      </c>
      <c r="C28" s="110">
        <v>1</v>
      </c>
      <c r="D28" s="111">
        <v>2</v>
      </c>
      <c r="E28" s="59">
        <v>3</v>
      </c>
      <c r="F28" s="110">
        <v>1</v>
      </c>
      <c r="G28" s="111">
        <v>2</v>
      </c>
      <c r="H28" s="59">
        <v>3</v>
      </c>
      <c r="I28" s="110">
        <v>0</v>
      </c>
      <c r="J28" s="111">
        <v>0</v>
      </c>
      <c r="K28" s="18">
        <v>0</v>
      </c>
      <c r="L28" s="112">
        <v>0</v>
      </c>
      <c r="M28" s="111">
        <v>0</v>
      </c>
      <c r="N28" s="38">
        <v>0</v>
      </c>
    </row>
    <row r="29" spans="1:14" ht="16.5" customHeight="1">
      <c r="A29" s="9"/>
      <c r="B29" s="69" t="s">
        <v>129</v>
      </c>
      <c r="C29" s="110">
        <v>0</v>
      </c>
      <c r="D29" s="111">
        <v>1</v>
      </c>
      <c r="E29" s="59">
        <v>1</v>
      </c>
      <c r="F29" s="110">
        <v>0</v>
      </c>
      <c r="G29" s="111">
        <v>1</v>
      </c>
      <c r="H29" s="59">
        <v>1</v>
      </c>
      <c r="I29" s="110">
        <v>0</v>
      </c>
      <c r="J29" s="111">
        <v>0</v>
      </c>
      <c r="K29" s="18">
        <v>0</v>
      </c>
      <c r="L29" s="112">
        <v>0</v>
      </c>
      <c r="M29" s="111">
        <v>0</v>
      </c>
      <c r="N29" s="38">
        <v>0</v>
      </c>
    </row>
    <row r="30" spans="1:14" ht="16.5" customHeight="1">
      <c r="A30" s="9"/>
      <c r="B30" s="69" t="s">
        <v>142</v>
      </c>
      <c r="C30" s="110">
        <v>1</v>
      </c>
      <c r="D30" s="111">
        <v>0</v>
      </c>
      <c r="E30" s="59">
        <v>1</v>
      </c>
      <c r="F30" s="110">
        <v>1</v>
      </c>
      <c r="G30" s="111">
        <v>0</v>
      </c>
      <c r="H30" s="59">
        <v>1</v>
      </c>
      <c r="I30" s="110">
        <v>0</v>
      </c>
      <c r="J30" s="111">
        <v>0</v>
      </c>
      <c r="K30" s="18">
        <v>0</v>
      </c>
      <c r="L30" s="112">
        <v>0</v>
      </c>
      <c r="M30" s="111">
        <v>0</v>
      </c>
      <c r="N30" s="38">
        <v>0</v>
      </c>
    </row>
    <row r="31" spans="1:14" ht="16.5" customHeight="1">
      <c r="A31" s="10"/>
      <c r="B31" s="91" t="s">
        <v>141</v>
      </c>
      <c r="C31" s="99">
        <v>0</v>
      </c>
      <c r="D31" s="101">
        <v>2</v>
      </c>
      <c r="E31" s="87">
        <v>2</v>
      </c>
      <c r="F31" s="99">
        <v>0</v>
      </c>
      <c r="G31" s="101">
        <v>2</v>
      </c>
      <c r="H31" s="87">
        <v>2</v>
      </c>
      <c r="I31" s="99">
        <v>0</v>
      </c>
      <c r="J31" s="101">
        <v>0</v>
      </c>
      <c r="K31" s="88">
        <v>0</v>
      </c>
      <c r="L31" s="102">
        <v>0</v>
      </c>
      <c r="M31" s="101">
        <v>0</v>
      </c>
      <c r="N31" s="89">
        <v>0</v>
      </c>
    </row>
    <row r="32" spans="1:14" ht="16.5" customHeight="1">
      <c r="A32" s="9" t="s">
        <v>97</v>
      </c>
      <c r="B32" s="69" t="s">
        <v>6</v>
      </c>
      <c r="C32" s="110">
        <v>11</v>
      </c>
      <c r="D32" s="111">
        <v>8</v>
      </c>
      <c r="E32" s="59">
        <v>19</v>
      </c>
      <c r="F32" s="110">
        <v>10</v>
      </c>
      <c r="G32" s="111">
        <v>8</v>
      </c>
      <c r="H32" s="59">
        <v>18</v>
      </c>
      <c r="I32" s="110">
        <v>1</v>
      </c>
      <c r="J32" s="111">
        <v>0</v>
      </c>
      <c r="K32" s="18">
        <v>1</v>
      </c>
      <c r="L32" s="112">
        <v>0</v>
      </c>
      <c r="M32" s="111">
        <v>0</v>
      </c>
      <c r="N32" s="38">
        <v>0</v>
      </c>
    </row>
    <row r="33" spans="1:14" s="90" customFormat="1" ht="16.5" customHeight="1">
      <c r="A33" s="9"/>
      <c r="B33" s="91" t="s">
        <v>135</v>
      </c>
      <c r="C33" s="99">
        <v>1</v>
      </c>
      <c r="D33" s="101">
        <v>0</v>
      </c>
      <c r="E33" s="87">
        <v>1</v>
      </c>
      <c r="F33" s="99">
        <v>1</v>
      </c>
      <c r="G33" s="101">
        <v>0</v>
      </c>
      <c r="H33" s="87">
        <v>1</v>
      </c>
      <c r="I33" s="99">
        <v>0</v>
      </c>
      <c r="J33" s="101">
        <v>0</v>
      </c>
      <c r="K33" s="88">
        <v>0</v>
      </c>
      <c r="L33" s="102">
        <v>0</v>
      </c>
      <c r="M33" s="101">
        <v>0</v>
      </c>
      <c r="N33" s="89">
        <v>0</v>
      </c>
    </row>
    <row r="34" spans="1:14" ht="16.5" customHeight="1">
      <c r="A34" s="66" t="s">
        <v>20</v>
      </c>
      <c r="B34" s="69" t="s">
        <v>19</v>
      </c>
      <c r="C34" s="110">
        <v>0</v>
      </c>
      <c r="D34" s="111">
        <v>1</v>
      </c>
      <c r="E34" s="59">
        <v>1</v>
      </c>
      <c r="F34" s="110">
        <v>0</v>
      </c>
      <c r="G34" s="111">
        <v>1</v>
      </c>
      <c r="H34" s="59">
        <v>1</v>
      </c>
      <c r="I34" s="110">
        <v>0</v>
      </c>
      <c r="J34" s="111">
        <v>0</v>
      </c>
      <c r="K34" s="18">
        <v>0</v>
      </c>
      <c r="L34" s="112">
        <v>0</v>
      </c>
      <c r="M34" s="111">
        <v>0</v>
      </c>
      <c r="N34" s="38">
        <v>0</v>
      </c>
    </row>
    <row r="35" spans="1:14" ht="16.5" customHeight="1">
      <c r="A35" s="86"/>
      <c r="B35" s="69" t="s">
        <v>37</v>
      </c>
      <c r="C35" s="110">
        <v>4</v>
      </c>
      <c r="D35" s="111">
        <v>3</v>
      </c>
      <c r="E35" s="59">
        <v>7</v>
      </c>
      <c r="F35" s="110">
        <v>4</v>
      </c>
      <c r="G35" s="111">
        <v>3</v>
      </c>
      <c r="H35" s="59">
        <v>7</v>
      </c>
      <c r="I35" s="110">
        <v>0</v>
      </c>
      <c r="J35" s="111">
        <v>0</v>
      </c>
      <c r="K35" s="18">
        <v>0</v>
      </c>
      <c r="L35" s="112">
        <v>0</v>
      </c>
      <c r="M35" s="111">
        <v>0</v>
      </c>
      <c r="N35" s="38">
        <v>0</v>
      </c>
    </row>
    <row r="36" spans="1:14" ht="16.5" customHeight="1">
      <c r="A36" s="86"/>
      <c r="B36" s="69" t="s">
        <v>36</v>
      </c>
      <c r="C36" s="110">
        <v>2</v>
      </c>
      <c r="D36" s="111">
        <v>0</v>
      </c>
      <c r="E36" s="59">
        <v>2</v>
      </c>
      <c r="F36" s="110">
        <v>2</v>
      </c>
      <c r="G36" s="111">
        <v>0</v>
      </c>
      <c r="H36" s="59">
        <v>2</v>
      </c>
      <c r="I36" s="110">
        <v>0</v>
      </c>
      <c r="J36" s="111">
        <v>0</v>
      </c>
      <c r="K36" s="18">
        <v>0</v>
      </c>
      <c r="L36" s="112">
        <v>0</v>
      </c>
      <c r="M36" s="111">
        <v>0</v>
      </c>
      <c r="N36" s="38">
        <v>0</v>
      </c>
    </row>
    <row r="37" spans="1:14" ht="16.5" customHeight="1">
      <c r="A37" s="9"/>
      <c r="B37" s="69" t="s">
        <v>42</v>
      </c>
      <c r="C37" s="110">
        <v>1</v>
      </c>
      <c r="D37" s="111">
        <v>1</v>
      </c>
      <c r="E37" s="59">
        <v>2</v>
      </c>
      <c r="F37" s="110">
        <v>1</v>
      </c>
      <c r="G37" s="111">
        <v>1</v>
      </c>
      <c r="H37" s="59">
        <v>2</v>
      </c>
      <c r="I37" s="110">
        <v>0</v>
      </c>
      <c r="J37" s="111">
        <v>0</v>
      </c>
      <c r="K37" s="18">
        <v>0</v>
      </c>
      <c r="L37" s="112">
        <v>0</v>
      </c>
      <c r="M37" s="111">
        <v>0</v>
      </c>
      <c r="N37" s="38">
        <v>0</v>
      </c>
    </row>
    <row r="38" spans="1:14" ht="16.5" customHeight="1">
      <c r="A38" s="9"/>
      <c r="B38" s="69" t="s">
        <v>7</v>
      </c>
      <c r="C38" s="110">
        <v>3</v>
      </c>
      <c r="D38" s="111">
        <v>1</v>
      </c>
      <c r="E38" s="59">
        <v>4</v>
      </c>
      <c r="F38" s="110">
        <v>3</v>
      </c>
      <c r="G38" s="111">
        <v>1</v>
      </c>
      <c r="H38" s="59">
        <v>4</v>
      </c>
      <c r="I38" s="110">
        <v>0</v>
      </c>
      <c r="J38" s="111">
        <v>0</v>
      </c>
      <c r="K38" s="18">
        <v>0</v>
      </c>
      <c r="L38" s="112">
        <v>0</v>
      </c>
      <c r="M38" s="111">
        <v>0</v>
      </c>
      <c r="N38" s="38">
        <v>0</v>
      </c>
    </row>
    <row r="39" spans="1:14" ht="16.5" customHeight="1">
      <c r="A39" s="9"/>
      <c r="B39" s="69" t="s">
        <v>50</v>
      </c>
      <c r="C39" s="110">
        <v>1</v>
      </c>
      <c r="D39" s="111">
        <v>2</v>
      </c>
      <c r="E39" s="59">
        <v>3</v>
      </c>
      <c r="F39" s="110">
        <v>1</v>
      </c>
      <c r="G39" s="111">
        <v>2</v>
      </c>
      <c r="H39" s="59">
        <v>3</v>
      </c>
      <c r="I39" s="110">
        <v>0</v>
      </c>
      <c r="J39" s="111">
        <v>0</v>
      </c>
      <c r="K39" s="18">
        <v>0</v>
      </c>
      <c r="L39" s="112">
        <v>0</v>
      </c>
      <c r="M39" s="111">
        <v>0</v>
      </c>
      <c r="N39" s="38">
        <v>0</v>
      </c>
    </row>
    <row r="40" spans="1:14" ht="16.5" customHeight="1">
      <c r="A40" s="86"/>
      <c r="B40" s="69" t="s">
        <v>41</v>
      </c>
      <c r="C40" s="110">
        <v>1</v>
      </c>
      <c r="D40" s="111">
        <v>2</v>
      </c>
      <c r="E40" s="59">
        <v>3</v>
      </c>
      <c r="F40" s="110">
        <v>1</v>
      </c>
      <c r="G40" s="111">
        <v>2</v>
      </c>
      <c r="H40" s="59">
        <v>3</v>
      </c>
      <c r="I40" s="110">
        <v>0</v>
      </c>
      <c r="J40" s="111">
        <v>0</v>
      </c>
      <c r="K40" s="18">
        <v>0</v>
      </c>
      <c r="L40" s="112">
        <v>0</v>
      </c>
      <c r="M40" s="111">
        <v>0</v>
      </c>
      <c r="N40" s="38">
        <v>0</v>
      </c>
    </row>
    <row r="41" spans="1:14" ht="16.5" customHeight="1">
      <c r="A41" s="86"/>
      <c r="B41" s="69" t="s">
        <v>54</v>
      </c>
      <c r="C41" s="110">
        <v>1</v>
      </c>
      <c r="D41" s="111">
        <v>0</v>
      </c>
      <c r="E41" s="59">
        <v>1</v>
      </c>
      <c r="F41" s="110">
        <v>1</v>
      </c>
      <c r="G41" s="111">
        <v>0</v>
      </c>
      <c r="H41" s="59">
        <v>1</v>
      </c>
      <c r="I41" s="110">
        <v>0</v>
      </c>
      <c r="J41" s="111">
        <v>0</v>
      </c>
      <c r="K41" s="18">
        <v>0</v>
      </c>
      <c r="L41" s="112">
        <v>0</v>
      </c>
      <c r="M41" s="111">
        <v>0</v>
      </c>
      <c r="N41" s="38">
        <v>0</v>
      </c>
    </row>
    <row r="42" spans="1:14" ht="16.5" customHeight="1">
      <c r="A42" s="9"/>
      <c r="B42" s="91" t="s">
        <v>137</v>
      </c>
      <c r="C42" s="99">
        <v>0</v>
      </c>
      <c r="D42" s="101">
        <v>1</v>
      </c>
      <c r="E42" s="87">
        <v>1</v>
      </c>
      <c r="F42" s="99">
        <v>0</v>
      </c>
      <c r="G42" s="101">
        <v>1</v>
      </c>
      <c r="H42" s="87">
        <v>1</v>
      </c>
      <c r="I42" s="99">
        <v>0</v>
      </c>
      <c r="J42" s="101">
        <v>0</v>
      </c>
      <c r="K42" s="88">
        <v>0</v>
      </c>
      <c r="L42" s="102">
        <v>0</v>
      </c>
      <c r="M42" s="101">
        <v>0</v>
      </c>
      <c r="N42" s="89">
        <v>0</v>
      </c>
    </row>
    <row r="43" spans="1:14" ht="16.5" customHeight="1">
      <c r="A43" s="86"/>
      <c r="B43" s="69" t="s">
        <v>140</v>
      </c>
      <c r="C43" s="110">
        <v>1</v>
      </c>
      <c r="D43" s="111">
        <v>1</v>
      </c>
      <c r="E43" s="59">
        <v>2</v>
      </c>
      <c r="F43" s="110">
        <v>1</v>
      </c>
      <c r="G43" s="111">
        <v>0</v>
      </c>
      <c r="H43" s="59">
        <v>1</v>
      </c>
      <c r="I43" s="110">
        <v>0</v>
      </c>
      <c r="J43" s="111">
        <v>1</v>
      </c>
      <c r="K43" s="18">
        <v>1</v>
      </c>
      <c r="L43" s="112">
        <v>0</v>
      </c>
      <c r="M43" s="111">
        <v>0</v>
      </c>
      <c r="N43" s="38">
        <v>0</v>
      </c>
    </row>
    <row r="44" spans="1:14" ht="16.5" customHeight="1">
      <c r="A44" s="66" t="s">
        <v>111</v>
      </c>
      <c r="B44" s="69" t="s">
        <v>21</v>
      </c>
      <c r="C44" s="110">
        <v>5</v>
      </c>
      <c r="D44" s="111">
        <v>0</v>
      </c>
      <c r="E44" s="59">
        <v>5</v>
      </c>
      <c r="F44" s="110">
        <v>5</v>
      </c>
      <c r="G44" s="111">
        <v>0</v>
      </c>
      <c r="H44" s="59">
        <v>5</v>
      </c>
      <c r="I44" s="110">
        <v>0</v>
      </c>
      <c r="J44" s="111">
        <v>0</v>
      </c>
      <c r="K44" s="18">
        <v>0</v>
      </c>
      <c r="L44" s="112">
        <v>0</v>
      </c>
      <c r="M44" s="111">
        <v>0</v>
      </c>
      <c r="N44" s="38">
        <v>0</v>
      </c>
    </row>
    <row r="45" spans="1:14" ht="16.5" customHeight="1">
      <c r="A45" s="86"/>
      <c r="B45" s="69" t="s">
        <v>22</v>
      </c>
      <c r="C45" s="110">
        <v>37</v>
      </c>
      <c r="D45" s="111">
        <v>24</v>
      </c>
      <c r="E45" s="59">
        <v>61</v>
      </c>
      <c r="F45" s="110">
        <v>38</v>
      </c>
      <c r="G45" s="111">
        <v>24</v>
      </c>
      <c r="H45" s="59">
        <v>62</v>
      </c>
      <c r="I45" s="110">
        <v>0</v>
      </c>
      <c r="J45" s="111">
        <v>0</v>
      </c>
      <c r="K45" s="18">
        <v>0</v>
      </c>
      <c r="L45" s="112">
        <v>1</v>
      </c>
      <c r="M45" s="111">
        <v>0</v>
      </c>
      <c r="N45" s="38">
        <v>1</v>
      </c>
    </row>
    <row r="46" spans="1:14" ht="16.5" customHeight="1">
      <c r="A46" s="9"/>
      <c r="B46" s="69" t="s">
        <v>23</v>
      </c>
      <c r="C46" s="110">
        <v>19</v>
      </c>
      <c r="D46" s="111">
        <v>0</v>
      </c>
      <c r="E46" s="59">
        <v>19</v>
      </c>
      <c r="F46" s="110">
        <v>19</v>
      </c>
      <c r="G46" s="111">
        <v>0</v>
      </c>
      <c r="H46" s="59">
        <v>19</v>
      </c>
      <c r="I46" s="110">
        <v>0</v>
      </c>
      <c r="J46" s="111">
        <v>0</v>
      </c>
      <c r="K46" s="18">
        <v>0</v>
      </c>
      <c r="L46" s="112">
        <v>0</v>
      </c>
      <c r="M46" s="111">
        <v>0</v>
      </c>
      <c r="N46" s="38">
        <v>0</v>
      </c>
    </row>
    <row r="47" spans="1:14" ht="16.5" customHeight="1">
      <c r="A47" s="66" t="s">
        <v>27</v>
      </c>
      <c r="B47" s="69" t="s">
        <v>24</v>
      </c>
      <c r="C47" s="98">
        <v>3</v>
      </c>
      <c r="D47" s="108">
        <v>0</v>
      </c>
      <c r="E47" s="59">
        <v>3</v>
      </c>
      <c r="F47" s="98">
        <v>3</v>
      </c>
      <c r="G47" s="108">
        <v>0</v>
      </c>
      <c r="H47" s="59">
        <v>3</v>
      </c>
      <c r="I47" s="110">
        <v>0</v>
      </c>
      <c r="J47" s="108">
        <v>0</v>
      </c>
      <c r="K47" s="18">
        <v>0</v>
      </c>
      <c r="L47" s="112">
        <v>0</v>
      </c>
      <c r="M47" s="108">
        <v>0</v>
      </c>
      <c r="N47" s="38">
        <v>0</v>
      </c>
    </row>
    <row r="48" spans="1:14" ht="16.5" customHeight="1">
      <c r="A48" s="9"/>
      <c r="B48" s="114" t="s">
        <v>138</v>
      </c>
      <c r="C48" s="99">
        <v>1</v>
      </c>
      <c r="D48" s="101">
        <v>0</v>
      </c>
      <c r="E48" s="87">
        <v>1</v>
      </c>
      <c r="F48" s="99">
        <v>1</v>
      </c>
      <c r="G48" s="101">
        <v>0</v>
      </c>
      <c r="H48" s="87">
        <v>1</v>
      </c>
      <c r="I48" s="99">
        <v>0</v>
      </c>
      <c r="J48" s="101">
        <v>0</v>
      </c>
      <c r="K48" s="88">
        <v>0</v>
      </c>
      <c r="L48" s="102">
        <v>0</v>
      </c>
      <c r="M48" s="101">
        <v>0</v>
      </c>
      <c r="N48" s="89">
        <v>0</v>
      </c>
    </row>
    <row r="49" spans="1:14" ht="16.5" customHeight="1">
      <c r="A49" s="66" t="s">
        <v>134</v>
      </c>
      <c r="B49" s="69" t="s">
        <v>55</v>
      </c>
      <c r="C49" s="110">
        <v>3</v>
      </c>
      <c r="D49" s="108">
        <v>1</v>
      </c>
      <c r="E49" s="59">
        <v>4</v>
      </c>
      <c r="F49" s="110">
        <v>3</v>
      </c>
      <c r="G49" s="108">
        <v>1</v>
      </c>
      <c r="H49" s="59">
        <v>4</v>
      </c>
      <c r="I49" s="110">
        <v>0</v>
      </c>
      <c r="J49" s="105">
        <v>0</v>
      </c>
      <c r="K49" s="18">
        <v>0</v>
      </c>
      <c r="L49" s="112">
        <v>0</v>
      </c>
      <c r="M49" s="108">
        <v>0</v>
      </c>
      <c r="N49" s="38">
        <v>0</v>
      </c>
    </row>
    <row r="50" spans="1:14" ht="16.5" customHeight="1">
      <c r="A50" s="9"/>
      <c r="B50" s="69" t="s">
        <v>128</v>
      </c>
      <c r="C50" s="110">
        <v>1</v>
      </c>
      <c r="D50" s="108">
        <v>0</v>
      </c>
      <c r="E50" s="59">
        <v>1</v>
      </c>
      <c r="F50" s="110">
        <v>1</v>
      </c>
      <c r="G50" s="108">
        <v>0</v>
      </c>
      <c r="H50" s="59">
        <v>1</v>
      </c>
      <c r="I50" s="110">
        <v>0</v>
      </c>
      <c r="J50" s="108">
        <v>0</v>
      </c>
      <c r="K50" s="18">
        <v>0</v>
      </c>
      <c r="L50" s="112">
        <v>0</v>
      </c>
      <c r="M50" s="108">
        <v>0</v>
      </c>
      <c r="N50" s="38">
        <v>0</v>
      </c>
    </row>
    <row r="51" spans="1:14" ht="16.5" customHeight="1">
      <c r="A51" s="86"/>
      <c r="B51" s="91" t="s">
        <v>131</v>
      </c>
      <c r="C51" s="99">
        <v>1</v>
      </c>
      <c r="D51" s="101">
        <v>0</v>
      </c>
      <c r="E51" s="87">
        <v>1</v>
      </c>
      <c r="F51" s="99">
        <v>1</v>
      </c>
      <c r="G51" s="101">
        <v>0</v>
      </c>
      <c r="H51" s="87">
        <v>1</v>
      </c>
      <c r="I51" s="99">
        <v>0</v>
      </c>
      <c r="J51" s="101">
        <v>0</v>
      </c>
      <c r="K51" s="88">
        <v>0</v>
      </c>
      <c r="L51" s="102">
        <v>0</v>
      </c>
      <c r="M51" s="101">
        <v>0</v>
      </c>
      <c r="N51" s="89">
        <v>0</v>
      </c>
    </row>
    <row r="52" spans="1:14" ht="16.5" customHeight="1">
      <c r="A52" s="9"/>
      <c r="B52" s="69" t="s">
        <v>139</v>
      </c>
      <c r="C52" s="107">
        <v>0</v>
      </c>
      <c r="D52" s="108">
        <v>1</v>
      </c>
      <c r="E52" s="59">
        <v>1</v>
      </c>
      <c r="F52" s="107">
        <v>0</v>
      </c>
      <c r="G52" s="108">
        <v>1</v>
      </c>
      <c r="H52" s="59">
        <v>1</v>
      </c>
      <c r="I52" s="107">
        <v>0</v>
      </c>
      <c r="J52" s="108">
        <v>0</v>
      </c>
      <c r="K52" s="18">
        <v>0</v>
      </c>
      <c r="L52" s="109">
        <v>0</v>
      </c>
      <c r="M52" s="108">
        <v>0</v>
      </c>
      <c r="N52" s="38">
        <v>0</v>
      </c>
    </row>
    <row r="53" spans="1:14" ht="16.5" customHeight="1" thickBot="1">
      <c r="A53" s="92" t="s">
        <v>25</v>
      </c>
      <c r="B53" s="68" t="s">
        <v>8</v>
      </c>
      <c r="C53" s="61">
        <v>1</v>
      </c>
      <c r="D53" s="46">
        <v>1</v>
      </c>
      <c r="E53" s="2">
        <v>2</v>
      </c>
      <c r="F53" s="61">
        <v>1</v>
      </c>
      <c r="G53" s="46">
        <v>1</v>
      </c>
      <c r="H53" s="2">
        <v>2</v>
      </c>
      <c r="I53" s="61">
        <v>0</v>
      </c>
      <c r="J53" s="46">
        <v>0</v>
      </c>
      <c r="K53" s="100">
        <v>0</v>
      </c>
      <c r="L53" s="45">
        <v>0</v>
      </c>
      <c r="M53" s="46">
        <v>0</v>
      </c>
      <c r="N53" s="7">
        <v>0</v>
      </c>
    </row>
    <row r="54" spans="1:14" ht="16.5" customHeight="1" thickBot="1">
      <c r="A54" s="19" t="s">
        <v>143</v>
      </c>
      <c r="B54" s="71" t="s">
        <v>9</v>
      </c>
      <c r="C54" s="76">
        <f>SUM(C5:C53)</f>
        <v>3641</v>
      </c>
      <c r="D54" s="21">
        <f>SUM(D5:D53)</f>
        <v>4159</v>
      </c>
      <c r="E54" s="21">
        <f>C54+D54</f>
        <v>7800</v>
      </c>
      <c r="F54" s="76">
        <f>SUM(F5:F53)</f>
        <v>3630</v>
      </c>
      <c r="G54" s="21">
        <f>SUM(G5:G53)</f>
        <v>4175</v>
      </c>
      <c r="H54" s="21">
        <f>F54+G54</f>
        <v>7805</v>
      </c>
      <c r="I54" s="62">
        <f>SUM(I5:I53)</f>
        <v>66</v>
      </c>
      <c r="J54" s="21">
        <f>SUM(J5:J53)</f>
        <v>64</v>
      </c>
      <c r="K54" s="22">
        <f>I54+J54</f>
        <v>130</v>
      </c>
      <c r="L54" s="20">
        <f>SUM(L5:L53)</f>
        <v>55</v>
      </c>
      <c r="M54" s="21">
        <f>SUM(M5:M53)</f>
        <v>80</v>
      </c>
      <c r="N54" s="23">
        <f>SUM(N5:N53)</f>
        <v>135</v>
      </c>
    </row>
    <row r="55" spans="1:7" ht="16.5" customHeight="1">
      <c r="A55" s="4"/>
      <c r="B55" s="1"/>
      <c r="D55" s="73"/>
      <c r="G55" s="73"/>
    </row>
    <row r="56" spans="1:2" ht="16.5" customHeight="1">
      <c r="A56" s="12" t="s">
        <v>31</v>
      </c>
      <c r="B56" s="1" t="s">
        <v>32</v>
      </c>
    </row>
    <row r="57" ht="14.25" customHeight="1">
      <c r="B57" s="1" t="s">
        <v>33</v>
      </c>
    </row>
    <row r="58" ht="14.25" customHeight="1"/>
  </sheetData>
  <mergeCells count="4">
    <mergeCell ref="C3:E3"/>
    <mergeCell ref="F3:H3"/>
    <mergeCell ref="I3:K3"/>
    <mergeCell ref="L3:N3"/>
  </mergeCells>
  <printOptions horizontalCentered="1"/>
  <pageMargins left="0.6692913385826772" right="0.5905511811023623" top="0.6692913385826772" bottom="0.1968503937007874" header="0.6692913385826772" footer="0.5118110236220472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4" sqref="S24"/>
    </sheetView>
  </sheetViews>
  <sheetFormatPr defaultColWidth="10.59765625" defaultRowHeight="15"/>
  <cols>
    <col min="1" max="1" width="7" style="0" customWidth="1"/>
    <col min="2" max="2" width="15.09765625" style="0" customWidth="1"/>
    <col min="3" max="14" width="5.5" style="0" customWidth="1"/>
    <col min="15" max="17" width="3.59765625" style="0" customWidth="1"/>
    <col min="18" max="18" width="15.3984375" style="0" customWidth="1"/>
    <col min="19" max="19" width="9.8984375" style="0" customWidth="1"/>
    <col min="20" max="20" width="8.3984375" style="31" customWidth="1"/>
    <col min="21" max="21" width="6.8984375" style="0" bestFit="1" customWidth="1"/>
    <col min="22" max="22" width="7.59765625" style="0" bestFit="1" customWidth="1"/>
    <col min="23" max="23" width="4.69921875" style="0" customWidth="1"/>
    <col min="24" max="24" width="4.59765625" style="0" customWidth="1"/>
    <col min="25" max="25" width="10" style="31" customWidth="1"/>
    <col min="26" max="28" width="4.59765625" style="0" customWidth="1"/>
  </cols>
  <sheetData>
    <row r="1" spans="2:24" ht="21">
      <c r="B1" s="13" t="s">
        <v>57</v>
      </c>
      <c r="D1" s="1"/>
      <c r="E1" s="1"/>
      <c r="F1" s="1"/>
      <c r="G1" s="1"/>
      <c r="H1" s="1"/>
      <c r="I1" s="1" t="s">
        <v>56</v>
      </c>
      <c r="K1" s="1"/>
      <c r="N1" s="1"/>
      <c r="O1" s="1"/>
      <c r="P1" s="13" t="s">
        <v>58</v>
      </c>
      <c r="Q1" s="1"/>
      <c r="W1" t="str">
        <f>I1</f>
        <v>（平成19年12月末現在）</v>
      </c>
      <c r="X1" s="1"/>
    </row>
    <row r="2" spans="2:24" ht="15" thickBot="1">
      <c r="B2" s="3"/>
      <c r="C2" s="3"/>
      <c r="D2" s="3"/>
      <c r="E2" s="3"/>
      <c r="F2" s="3" t="s">
        <v>59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V2" s="3"/>
      <c r="W2" s="3"/>
      <c r="X2" s="3"/>
    </row>
    <row r="3" spans="1:26" ht="14.25">
      <c r="A3" s="8" t="s">
        <v>60</v>
      </c>
      <c r="B3" s="64" t="s">
        <v>61</v>
      </c>
      <c r="C3" s="130" t="s">
        <v>62</v>
      </c>
      <c r="D3" s="128"/>
      <c r="E3" s="128"/>
      <c r="F3" s="130" t="s">
        <v>62</v>
      </c>
      <c r="G3" s="128"/>
      <c r="H3" s="128"/>
      <c r="I3" s="130" t="s">
        <v>63</v>
      </c>
      <c r="J3" s="128"/>
      <c r="K3" s="131"/>
      <c r="L3" s="128" t="s">
        <v>64</v>
      </c>
      <c r="M3" s="128"/>
      <c r="N3" s="129"/>
      <c r="O3" s="24" t="s">
        <v>0</v>
      </c>
      <c r="P3" s="5"/>
      <c r="Q3" s="6"/>
      <c r="R3" s="28"/>
      <c r="S3" s="28"/>
      <c r="T3" s="32"/>
      <c r="U3" s="47" t="s">
        <v>65</v>
      </c>
      <c r="V3" s="127" t="s">
        <v>66</v>
      </c>
      <c r="W3" s="128"/>
      <c r="X3" s="129"/>
      <c r="Y3" s="32"/>
      <c r="Z3" s="8" t="s">
        <v>67</v>
      </c>
    </row>
    <row r="4" spans="1:26" ht="16.5" customHeight="1" thickBot="1">
      <c r="A4" s="9"/>
      <c r="B4" s="65" t="s">
        <v>1</v>
      </c>
      <c r="C4" s="49" t="s">
        <v>2</v>
      </c>
      <c r="D4" s="54" t="s">
        <v>3</v>
      </c>
      <c r="E4" s="54" t="s">
        <v>4</v>
      </c>
      <c r="F4" s="49" t="s">
        <v>2</v>
      </c>
      <c r="G4" s="54" t="s">
        <v>3</v>
      </c>
      <c r="H4" s="54" t="s">
        <v>4</v>
      </c>
      <c r="I4" s="53" t="s">
        <v>2</v>
      </c>
      <c r="J4" s="54" t="s">
        <v>3</v>
      </c>
      <c r="K4" s="37" t="s">
        <v>4</v>
      </c>
      <c r="L4" s="55" t="s">
        <v>2</v>
      </c>
      <c r="M4" s="54" t="s">
        <v>3</v>
      </c>
      <c r="N4" s="56" t="s">
        <v>4</v>
      </c>
      <c r="O4" s="57" t="s">
        <v>2</v>
      </c>
      <c r="P4" s="54" t="s">
        <v>3</v>
      </c>
      <c r="Q4" s="56" t="s">
        <v>4</v>
      </c>
      <c r="R4" s="29" t="str">
        <f aca="true" t="shared" si="0" ref="R4:R18">B4</f>
        <v>国籍</v>
      </c>
      <c r="S4" s="29" t="s">
        <v>68</v>
      </c>
      <c r="T4" s="33" t="s">
        <v>69</v>
      </c>
      <c r="U4" s="48" t="s">
        <v>70</v>
      </c>
      <c r="V4" s="25" t="s">
        <v>2</v>
      </c>
      <c r="W4" s="14" t="s">
        <v>3</v>
      </c>
      <c r="X4" s="15" t="s">
        <v>4</v>
      </c>
      <c r="Y4" s="41" t="s">
        <v>71</v>
      </c>
      <c r="Z4" s="11" t="s">
        <v>70</v>
      </c>
    </row>
    <row r="5" spans="1:28" ht="16.5" customHeight="1">
      <c r="A5" s="8" t="s">
        <v>72</v>
      </c>
      <c r="B5" s="67" t="s">
        <v>52</v>
      </c>
      <c r="C5" s="45">
        <v>301</v>
      </c>
      <c r="D5" s="44">
        <v>303</v>
      </c>
      <c r="E5" s="59">
        <f aca="true" t="shared" si="1" ref="E5:E36">D5+C5</f>
        <v>604</v>
      </c>
      <c r="F5" s="75">
        <v>297</v>
      </c>
      <c r="G5" s="44">
        <v>302</v>
      </c>
      <c r="H5" s="59">
        <f aca="true" t="shared" si="2" ref="H5:H36">G5+F5</f>
        <v>599</v>
      </c>
      <c r="I5" s="61">
        <v>4</v>
      </c>
      <c r="J5" s="44">
        <v>2</v>
      </c>
      <c r="K5" s="18">
        <f aca="true" t="shared" si="3" ref="K5:K36">J5+I5</f>
        <v>6</v>
      </c>
      <c r="L5" s="45">
        <v>0</v>
      </c>
      <c r="M5" s="44">
        <v>1</v>
      </c>
      <c r="N5" s="38">
        <f aca="true" t="shared" si="4" ref="N5:N36">M5+L5</f>
        <v>1</v>
      </c>
      <c r="O5" s="50">
        <f aca="true" t="shared" si="5" ref="O5:Q12">C5+L5-I5-F5</f>
        <v>0</v>
      </c>
      <c r="P5" s="2">
        <f t="shared" si="5"/>
        <v>0</v>
      </c>
      <c r="Q5" s="7">
        <f t="shared" si="5"/>
        <v>0</v>
      </c>
      <c r="R5" s="51" t="str">
        <f t="shared" si="0"/>
        <v>韓国及び朝鮮</v>
      </c>
      <c r="S5" s="51">
        <f aca="true" t="shared" si="6" ref="S5:S36">H5</f>
        <v>599</v>
      </c>
      <c r="T5" s="52">
        <f aca="true" t="shared" si="7" ref="T5:T36">H5/$H$55</f>
        <v>0.06420150053590568</v>
      </c>
      <c r="U5" s="42">
        <f aca="true" t="shared" si="8" ref="U5:U36">RANK(H5,$H$5:$H$54)</f>
        <v>5</v>
      </c>
      <c r="V5" s="24">
        <f aca="true" t="shared" si="9" ref="V5:V36">F5-C5</f>
        <v>-4</v>
      </c>
      <c r="W5" s="16">
        <f aca="true" t="shared" si="10" ref="W5:W36">G5-D5</f>
        <v>-1</v>
      </c>
      <c r="X5" s="17">
        <f aca="true" t="shared" si="11" ref="X5:X36">V5+W5</f>
        <v>-5</v>
      </c>
      <c r="Y5" s="32">
        <f aca="true" t="shared" si="12" ref="Y5:Y36">IF(E5&lt;&gt;0,H5/E5-1,1)</f>
        <v>-0.008278145695364225</v>
      </c>
      <c r="Z5" s="8">
        <f aca="true" t="shared" si="13" ref="Z5:Z36">RANK(Y5,$Y$5:$Y$54)</f>
        <v>44</v>
      </c>
      <c r="AA5">
        <v>1</v>
      </c>
      <c r="AB5">
        <v>20</v>
      </c>
    </row>
    <row r="6" spans="1:28" ht="16.5" customHeight="1">
      <c r="A6" s="9"/>
      <c r="B6" s="77" t="s">
        <v>5</v>
      </c>
      <c r="C6" s="45">
        <v>417</v>
      </c>
      <c r="D6" s="44">
        <v>676</v>
      </c>
      <c r="E6" s="59">
        <f t="shared" si="1"/>
        <v>1093</v>
      </c>
      <c r="F6" s="61">
        <v>397</v>
      </c>
      <c r="G6" s="44">
        <v>666</v>
      </c>
      <c r="H6" s="59">
        <f t="shared" si="2"/>
        <v>1063</v>
      </c>
      <c r="I6" s="84">
        <v>32</v>
      </c>
      <c r="J6" s="85">
        <v>29</v>
      </c>
      <c r="K6" s="18">
        <f t="shared" si="3"/>
        <v>61</v>
      </c>
      <c r="L6" s="83">
        <v>12</v>
      </c>
      <c r="M6" s="82">
        <v>19</v>
      </c>
      <c r="N6" s="38">
        <f t="shared" si="4"/>
        <v>31</v>
      </c>
      <c r="O6" s="79">
        <f t="shared" si="5"/>
        <v>0</v>
      </c>
      <c r="P6" s="80">
        <f t="shared" si="5"/>
        <v>0</v>
      </c>
      <c r="Q6" s="81">
        <f t="shared" si="5"/>
        <v>0</v>
      </c>
      <c r="R6" s="30" t="str">
        <f t="shared" si="0"/>
        <v>中国</v>
      </c>
      <c r="S6" s="30">
        <f t="shared" si="6"/>
        <v>1063</v>
      </c>
      <c r="T6" s="34">
        <f t="shared" si="7"/>
        <v>0.11393354769560557</v>
      </c>
      <c r="U6" s="43">
        <f t="shared" si="8"/>
        <v>2</v>
      </c>
      <c r="V6" s="26">
        <f t="shared" si="9"/>
        <v>-20</v>
      </c>
      <c r="W6" s="2">
        <f t="shared" si="10"/>
        <v>-10</v>
      </c>
      <c r="X6" s="38">
        <f t="shared" si="11"/>
        <v>-30</v>
      </c>
      <c r="Y6" s="34">
        <f t="shared" si="12"/>
        <v>-0.027447392497712664</v>
      </c>
      <c r="Z6" s="36">
        <f t="shared" si="13"/>
        <v>46</v>
      </c>
      <c r="AA6">
        <v>2</v>
      </c>
      <c r="AB6">
        <v>10</v>
      </c>
    </row>
    <row r="7" spans="1:28" ht="16.5" customHeight="1">
      <c r="A7" s="9"/>
      <c r="B7" s="68" t="s">
        <v>73</v>
      </c>
      <c r="C7" s="45">
        <v>1</v>
      </c>
      <c r="D7" s="44">
        <v>0</v>
      </c>
      <c r="E7" s="59">
        <f t="shared" si="1"/>
        <v>1</v>
      </c>
      <c r="F7" s="61">
        <v>1</v>
      </c>
      <c r="G7" s="44">
        <v>0</v>
      </c>
      <c r="H7" s="59">
        <f t="shared" si="2"/>
        <v>1</v>
      </c>
      <c r="I7" s="61">
        <v>0</v>
      </c>
      <c r="J7" s="44">
        <v>0</v>
      </c>
      <c r="K7" s="18">
        <f t="shared" si="3"/>
        <v>0</v>
      </c>
      <c r="L7" s="45">
        <v>0</v>
      </c>
      <c r="M7" s="44">
        <v>0</v>
      </c>
      <c r="N7" s="38">
        <f t="shared" si="4"/>
        <v>0</v>
      </c>
      <c r="O7" s="26">
        <f t="shared" si="5"/>
        <v>0</v>
      </c>
      <c r="P7" s="2">
        <f t="shared" si="5"/>
        <v>0</v>
      </c>
      <c r="Q7" s="7">
        <f t="shared" si="5"/>
        <v>0</v>
      </c>
      <c r="R7" s="30" t="str">
        <f t="shared" si="0"/>
        <v>モンゴル</v>
      </c>
      <c r="S7" s="30">
        <f t="shared" si="6"/>
        <v>1</v>
      </c>
      <c r="T7" s="34">
        <f t="shared" si="7"/>
        <v>0.00010718113612004287</v>
      </c>
      <c r="U7" s="43">
        <f t="shared" si="8"/>
        <v>36</v>
      </c>
      <c r="V7" s="26">
        <f t="shared" si="9"/>
        <v>0</v>
      </c>
      <c r="W7" s="2">
        <f t="shared" si="10"/>
        <v>0</v>
      </c>
      <c r="X7" s="38">
        <f t="shared" si="11"/>
        <v>0</v>
      </c>
      <c r="Y7" s="34">
        <f t="shared" si="12"/>
        <v>0</v>
      </c>
      <c r="Z7" s="36">
        <f t="shared" si="13"/>
        <v>9</v>
      </c>
      <c r="AA7">
        <v>3</v>
      </c>
      <c r="AB7">
        <v>23</v>
      </c>
    </row>
    <row r="8" spans="1:28" ht="16.5" customHeight="1">
      <c r="A8" s="9"/>
      <c r="B8" s="68" t="s">
        <v>74</v>
      </c>
      <c r="C8" s="45">
        <v>150</v>
      </c>
      <c r="D8" s="44">
        <v>565</v>
      </c>
      <c r="E8" s="59">
        <f t="shared" si="1"/>
        <v>715</v>
      </c>
      <c r="F8" s="61">
        <v>149</v>
      </c>
      <c r="G8" s="44">
        <v>574</v>
      </c>
      <c r="H8" s="59">
        <f t="shared" si="2"/>
        <v>723</v>
      </c>
      <c r="I8" s="61">
        <v>3</v>
      </c>
      <c r="J8" s="44">
        <v>11</v>
      </c>
      <c r="K8" s="18">
        <f t="shared" si="3"/>
        <v>14</v>
      </c>
      <c r="L8" s="45">
        <v>2</v>
      </c>
      <c r="M8" s="44">
        <v>20</v>
      </c>
      <c r="N8" s="38">
        <f t="shared" si="4"/>
        <v>22</v>
      </c>
      <c r="O8" s="26">
        <f t="shared" si="5"/>
        <v>0</v>
      </c>
      <c r="P8" s="2">
        <f t="shared" si="5"/>
        <v>0</v>
      </c>
      <c r="Q8" s="7">
        <f t="shared" si="5"/>
        <v>0</v>
      </c>
      <c r="R8" s="30" t="str">
        <f t="shared" si="0"/>
        <v>フィリピン</v>
      </c>
      <c r="S8" s="30">
        <f t="shared" si="6"/>
        <v>723</v>
      </c>
      <c r="T8" s="34">
        <f t="shared" si="7"/>
        <v>0.07749196141479099</v>
      </c>
      <c r="U8" s="43">
        <f t="shared" si="8"/>
        <v>4</v>
      </c>
      <c r="V8" s="26">
        <f t="shared" si="9"/>
        <v>-1</v>
      </c>
      <c r="W8" s="2">
        <f t="shared" si="10"/>
        <v>9</v>
      </c>
      <c r="X8" s="38">
        <f t="shared" si="11"/>
        <v>8</v>
      </c>
      <c r="Y8" s="34">
        <f t="shared" si="12"/>
        <v>0.01118881118881121</v>
      </c>
      <c r="Z8" s="36">
        <f t="shared" si="13"/>
        <v>7</v>
      </c>
      <c r="AA8">
        <v>4</v>
      </c>
      <c r="AB8">
        <v>30</v>
      </c>
    </row>
    <row r="9" spans="1:28" ht="16.5" customHeight="1">
      <c r="A9" s="9"/>
      <c r="B9" s="69" t="s">
        <v>75</v>
      </c>
      <c r="C9" s="45">
        <v>82</v>
      </c>
      <c r="D9" s="44">
        <v>44</v>
      </c>
      <c r="E9" s="59">
        <f t="shared" si="1"/>
        <v>126</v>
      </c>
      <c r="F9" s="61">
        <v>82</v>
      </c>
      <c r="G9" s="44">
        <v>44</v>
      </c>
      <c r="H9" s="59">
        <f t="shared" si="2"/>
        <v>126</v>
      </c>
      <c r="I9" s="61">
        <v>2</v>
      </c>
      <c r="J9" s="44">
        <v>1</v>
      </c>
      <c r="K9" s="18">
        <f t="shared" si="3"/>
        <v>3</v>
      </c>
      <c r="L9" s="45">
        <v>2</v>
      </c>
      <c r="M9" s="44">
        <v>1</v>
      </c>
      <c r="N9" s="38">
        <f t="shared" si="4"/>
        <v>3</v>
      </c>
      <c r="O9" s="26">
        <f t="shared" si="5"/>
        <v>0</v>
      </c>
      <c r="P9" s="2">
        <f t="shared" si="5"/>
        <v>0</v>
      </c>
      <c r="Q9" s="7">
        <f t="shared" si="5"/>
        <v>0</v>
      </c>
      <c r="R9" s="30" t="str">
        <f t="shared" si="0"/>
        <v>インドネシア</v>
      </c>
      <c r="S9" s="30">
        <f t="shared" si="6"/>
        <v>126</v>
      </c>
      <c r="T9" s="34">
        <f t="shared" si="7"/>
        <v>0.013504823151125401</v>
      </c>
      <c r="U9" s="43">
        <f t="shared" si="8"/>
        <v>8</v>
      </c>
      <c r="V9" s="26">
        <f t="shared" si="9"/>
        <v>0</v>
      </c>
      <c r="W9" s="2">
        <f t="shared" si="10"/>
        <v>0</v>
      </c>
      <c r="X9" s="38">
        <f t="shared" si="11"/>
        <v>0</v>
      </c>
      <c r="Y9" s="34">
        <f t="shared" si="12"/>
        <v>0</v>
      </c>
      <c r="Z9" s="36">
        <f t="shared" si="13"/>
        <v>9</v>
      </c>
      <c r="AA9">
        <v>5</v>
      </c>
      <c r="AB9">
        <v>17</v>
      </c>
    </row>
    <row r="10" spans="1:28" ht="16.5" customHeight="1">
      <c r="A10" s="9"/>
      <c r="B10" s="68" t="s">
        <v>76</v>
      </c>
      <c r="C10" s="45">
        <v>4</v>
      </c>
      <c r="D10" s="44">
        <v>3</v>
      </c>
      <c r="E10" s="59">
        <f t="shared" si="1"/>
        <v>7</v>
      </c>
      <c r="F10" s="61">
        <v>4</v>
      </c>
      <c r="G10" s="44">
        <v>3</v>
      </c>
      <c r="H10" s="59">
        <f t="shared" si="2"/>
        <v>7</v>
      </c>
      <c r="I10" s="61">
        <v>0</v>
      </c>
      <c r="J10" s="44">
        <v>0</v>
      </c>
      <c r="K10" s="18">
        <f t="shared" si="3"/>
        <v>0</v>
      </c>
      <c r="L10" s="45">
        <v>0</v>
      </c>
      <c r="M10" s="44">
        <v>0</v>
      </c>
      <c r="N10" s="38">
        <f t="shared" si="4"/>
        <v>0</v>
      </c>
      <c r="O10" s="26">
        <f t="shared" si="5"/>
        <v>0</v>
      </c>
      <c r="P10" s="2">
        <f t="shared" si="5"/>
        <v>0</v>
      </c>
      <c r="Q10" s="7">
        <f t="shared" si="5"/>
        <v>0</v>
      </c>
      <c r="R10" s="30" t="str">
        <f t="shared" si="0"/>
        <v>マレーシア</v>
      </c>
      <c r="S10" s="30">
        <f t="shared" si="6"/>
        <v>7</v>
      </c>
      <c r="T10" s="34">
        <f t="shared" si="7"/>
        <v>0.0007502679528403001</v>
      </c>
      <c r="U10" s="43">
        <f t="shared" si="8"/>
        <v>20</v>
      </c>
      <c r="V10" s="26">
        <f t="shared" si="9"/>
        <v>0</v>
      </c>
      <c r="W10" s="2">
        <f t="shared" si="10"/>
        <v>0</v>
      </c>
      <c r="X10" s="38">
        <f t="shared" si="11"/>
        <v>0</v>
      </c>
      <c r="Y10" s="34">
        <f t="shared" si="12"/>
        <v>0</v>
      </c>
      <c r="Z10" s="36">
        <f t="shared" si="13"/>
        <v>9</v>
      </c>
      <c r="AA10">
        <v>6</v>
      </c>
      <c r="AB10">
        <v>21</v>
      </c>
    </row>
    <row r="11" spans="1:28" ht="16.5" customHeight="1">
      <c r="A11" s="9"/>
      <c r="B11" s="68" t="s">
        <v>77</v>
      </c>
      <c r="C11" s="45">
        <v>139</v>
      </c>
      <c r="D11" s="44">
        <v>94</v>
      </c>
      <c r="E11" s="59">
        <f t="shared" si="1"/>
        <v>233</v>
      </c>
      <c r="F11" s="61">
        <v>143</v>
      </c>
      <c r="G11" s="44">
        <v>93</v>
      </c>
      <c r="H11" s="59">
        <f t="shared" si="2"/>
        <v>236</v>
      </c>
      <c r="I11" s="61">
        <v>6</v>
      </c>
      <c r="J11" s="44">
        <v>4</v>
      </c>
      <c r="K11" s="18">
        <f t="shared" si="3"/>
        <v>10</v>
      </c>
      <c r="L11" s="45">
        <v>10</v>
      </c>
      <c r="M11" s="44">
        <v>3</v>
      </c>
      <c r="N11" s="38">
        <f t="shared" si="4"/>
        <v>13</v>
      </c>
      <c r="O11" s="26">
        <f t="shared" si="5"/>
        <v>0</v>
      </c>
      <c r="P11" s="2">
        <f t="shared" si="5"/>
        <v>0</v>
      </c>
      <c r="Q11" s="7">
        <f t="shared" si="5"/>
        <v>0</v>
      </c>
      <c r="R11" s="30" t="str">
        <f t="shared" si="0"/>
        <v>ベトナム</v>
      </c>
      <c r="S11" s="30">
        <f t="shared" si="6"/>
        <v>236</v>
      </c>
      <c r="T11" s="34">
        <f t="shared" si="7"/>
        <v>0.025294748124330118</v>
      </c>
      <c r="U11" s="43">
        <f t="shared" si="8"/>
        <v>7</v>
      </c>
      <c r="V11" s="26">
        <f t="shared" si="9"/>
        <v>4</v>
      </c>
      <c r="W11" s="2">
        <f t="shared" si="10"/>
        <v>-1</v>
      </c>
      <c r="X11" s="38">
        <f t="shared" si="11"/>
        <v>3</v>
      </c>
      <c r="Y11" s="34">
        <f t="shared" si="12"/>
        <v>0.012875536480686733</v>
      </c>
      <c r="Z11" s="36">
        <f t="shared" si="13"/>
        <v>5</v>
      </c>
      <c r="AA11">
        <v>7</v>
      </c>
      <c r="AB11">
        <v>43</v>
      </c>
    </row>
    <row r="12" spans="1:28" ht="16.5" customHeight="1">
      <c r="A12" s="9"/>
      <c r="B12" s="68" t="s">
        <v>78</v>
      </c>
      <c r="C12" s="45">
        <v>8</v>
      </c>
      <c r="D12" s="44">
        <v>28</v>
      </c>
      <c r="E12" s="59">
        <f t="shared" si="1"/>
        <v>36</v>
      </c>
      <c r="F12" s="61">
        <v>7</v>
      </c>
      <c r="G12" s="44">
        <v>27</v>
      </c>
      <c r="H12" s="59">
        <f t="shared" si="2"/>
        <v>34</v>
      </c>
      <c r="I12" s="61">
        <v>1</v>
      </c>
      <c r="J12" s="44">
        <v>1</v>
      </c>
      <c r="K12" s="18">
        <f t="shared" si="3"/>
        <v>2</v>
      </c>
      <c r="L12" s="45">
        <v>0</v>
      </c>
      <c r="M12" s="44">
        <v>0</v>
      </c>
      <c r="N12" s="38">
        <f t="shared" si="4"/>
        <v>0</v>
      </c>
      <c r="O12" s="26">
        <f t="shared" si="5"/>
        <v>0</v>
      </c>
      <c r="P12" s="2">
        <f t="shared" si="5"/>
        <v>0</v>
      </c>
      <c r="Q12" s="7">
        <f t="shared" si="5"/>
        <v>0</v>
      </c>
      <c r="R12" s="30" t="str">
        <f t="shared" si="0"/>
        <v>タイ</v>
      </c>
      <c r="S12" s="30">
        <f t="shared" si="6"/>
        <v>34</v>
      </c>
      <c r="T12" s="34">
        <f t="shared" si="7"/>
        <v>0.0036441586280814577</v>
      </c>
      <c r="U12" s="43">
        <f t="shared" si="8"/>
        <v>11</v>
      </c>
      <c r="V12" s="26">
        <f t="shared" si="9"/>
        <v>-1</v>
      </c>
      <c r="W12" s="2">
        <f t="shared" si="10"/>
        <v>-1</v>
      </c>
      <c r="X12" s="38">
        <f t="shared" si="11"/>
        <v>-2</v>
      </c>
      <c r="Y12" s="34">
        <f t="shared" si="12"/>
        <v>-0.05555555555555558</v>
      </c>
      <c r="Z12" s="36">
        <f t="shared" si="13"/>
        <v>48</v>
      </c>
      <c r="AA12">
        <v>8</v>
      </c>
      <c r="AB12">
        <v>36</v>
      </c>
    </row>
    <row r="13" spans="1:28" ht="16.5" customHeight="1">
      <c r="A13" s="9"/>
      <c r="B13" s="68" t="s">
        <v>79</v>
      </c>
      <c r="C13" s="45">
        <v>10</v>
      </c>
      <c r="D13" s="44">
        <v>3</v>
      </c>
      <c r="E13" s="59">
        <f t="shared" si="1"/>
        <v>13</v>
      </c>
      <c r="F13" s="61">
        <v>11</v>
      </c>
      <c r="G13" s="44">
        <v>5</v>
      </c>
      <c r="H13" s="59">
        <f t="shared" si="2"/>
        <v>16</v>
      </c>
      <c r="I13" s="61">
        <v>0</v>
      </c>
      <c r="J13" s="44">
        <v>0</v>
      </c>
      <c r="K13" s="18">
        <f t="shared" si="3"/>
        <v>0</v>
      </c>
      <c r="L13" s="45">
        <v>1</v>
      </c>
      <c r="M13" s="44">
        <v>2</v>
      </c>
      <c r="N13" s="38">
        <f t="shared" si="4"/>
        <v>3</v>
      </c>
      <c r="O13" s="26">
        <v>0</v>
      </c>
      <c r="P13" s="2">
        <f aca="true" t="shared" si="14" ref="P13:P54">D13+M13-J13-G13</f>
        <v>0</v>
      </c>
      <c r="Q13" s="7">
        <f aca="true" t="shared" si="15" ref="Q13:Q54">E13+N13-K13-H13</f>
        <v>0</v>
      </c>
      <c r="R13" s="30" t="str">
        <f t="shared" si="0"/>
        <v>インド</v>
      </c>
      <c r="S13" s="30">
        <f t="shared" si="6"/>
        <v>16</v>
      </c>
      <c r="T13" s="34">
        <f t="shared" si="7"/>
        <v>0.0017148981779206859</v>
      </c>
      <c r="U13" s="43">
        <f t="shared" si="8"/>
        <v>14</v>
      </c>
      <c r="V13" s="26">
        <f t="shared" si="9"/>
        <v>1</v>
      </c>
      <c r="W13" s="2">
        <f t="shared" si="10"/>
        <v>2</v>
      </c>
      <c r="X13" s="38">
        <f t="shared" si="11"/>
        <v>3</v>
      </c>
      <c r="Y13" s="34">
        <f t="shared" si="12"/>
        <v>0.23076923076923084</v>
      </c>
      <c r="Z13" s="36">
        <f t="shared" si="13"/>
        <v>2</v>
      </c>
      <c r="AA13">
        <v>9</v>
      </c>
      <c r="AB13">
        <v>16</v>
      </c>
    </row>
    <row r="14" spans="1:28" ht="16.5" customHeight="1">
      <c r="A14" s="9"/>
      <c r="B14" s="68" t="s">
        <v>80</v>
      </c>
      <c r="C14" s="45">
        <v>37</v>
      </c>
      <c r="D14" s="44">
        <v>6</v>
      </c>
      <c r="E14" s="59">
        <f t="shared" si="1"/>
        <v>43</v>
      </c>
      <c r="F14" s="61">
        <v>34</v>
      </c>
      <c r="G14" s="44">
        <v>7</v>
      </c>
      <c r="H14" s="59">
        <f t="shared" si="2"/>
        <v>41</v>
      </c>
      <c r="I14" s="61">
        <v>3</v>
      </c>
      <c r="J14" s="44">
        <v>0</v>
      </c>
      <c r="K14" s="18">
        <f t="shared" si="3"/>
        <v>3</v>
      </c>
      <c r="L14" s="45">
        <v>0</v>
      </c>
      <c r="M14" s="44">
        <v>1</v>
      </c>
      <c r="N14" s="38">
        <f t="shared" si="4"/>
        <v>1</v>
      </c>
      <c r="O14" s="26">
        <f aca="true" t="shared" si="16" ref="O14:O54">C14+L14-I14-F14</f>
        <v>0</v>
      </c>
      <c r="P14" s="2">
        <f t="shared" si="14"/>
        <v>0</v>
      </c>
      <c r="Q14" s="7">
        <f t="shared" si="15"/>
        <v>0</v>
      </c>
      <c r="R14" s="30" t="str">
        <f t="shared" si="0"/>
        <v>スリランカ</v>
      </c>
      <c r="S14" s="30">
        <f t="shared" si="6"/>
        <v>41</v>
      </c>
      <c r="T14" s="34">
        <f t="shared" si="7"/>
        <v>0.004394426580921758</v>
      </c>
      <c r="U14" s="43">
        <f t="shared" si="8"/>
        <v>9</v>
      </c>
      <c r="V14" s="26">
        <f t="shared" si="9"/>
        <v>-3</v>
      </c>
      <c r="W14" s="2">
        <f t="shared" si="10"/>
        <v>1</v>
      </c>
      <c r="X14" s="38">
        <f t="shared" si="11"/>
        <v>-2</v>
      </c>
      <c r="Y14" s="34">
        <f t="shared" si="12"/>
        <v>-0.046511627906976716</v>
      </c>
      <c r="Z14" s="36">
        <f t="shared" si="13"/>
        <v>47</v>
      </c>
      <c r="AA14">
        <v>10</v>
      </c>
      <c r="AB14">
        <v>8</v>
      </c>
    </row>
    <row r="15" spans="1:28" ht="16.5" customHeight="1">
      <c r="A15" s="9"/>
      <c r="B15" s="68" t="s">
        <v>81</v>
      </c>
      <c r="C15" s="45">
        <v>4</v>
      </c>
      <c r="D15" s="44">
        <v>0</v>
      </c>
      <c r="E15" s="59">
        <f t="shared" si="1"/>
        <v>4</v>
      </c>
      <c r="F15" s="61">
        <v>3</v>
      </c>
      <c r="G15" s="44">
        <v>0</v>
      </c>
      <c r="H15" s="59">
        <f t="shared" si="2"/>
        <v>3</v>
      </c>
      <c r="I15" s="61">
        <v>1</v>
      </c>
      <c r="J15" s="44">
        <v>0</v>
      </c>
      <c r="K15" s="18">
        <f t="shared" si="3"/>
        <v>1</v>
      </c>
      <c r="L15" s="45">
        <v>0</v>
      </c>
      <c r="M15" s="44">
        <v>0</v>
      </c>
      <c r="N15" s="38">
        <f t="shared" si="4"/>
        <v>0</v>
      </c>
      <c r="O15" s="26">
        <f t="shared" si="16"/>
        <v>0</v>
      </c>
      <c r="P15" s="2">
        <f t="shared" si="14"/>
        <v>0</v>
      </c>
      <c r="Q15" s="7">
        <f t="shared" si="15"/>
        <v>0</v>
      </c>
      <c r="R15" s="30" t="str">
        <f t="shared" si="0"/>
        <v>バングラデシュ</v>
      </c>
      <c r="S15" s="30">
        <f t="shared" si="6"/>
        <v>3</v>
      </c>
      <c r="T15" s="34">
        <f t="shared" si="7"/>
        <v>0.0003215434083601286</v>
      </c>
      <c r="U15" s="43">
        <f t="shared" si="8"/>
        <v>27</v>
      </c>
      <c r="V15" s="26">
        <f t="shared" si="9"/>
        <v>-1</v>
      </c>
      <c r="W15" s="2">
        <f t="shared" si="10"/>
        <v>0</v>
      </c>
      <c r="X15" s="38">
        <f t="shared" si="11"/>
        <v>-1</v>
      </c>
      <c r="Y15" s="34">
        <f t="shared" si="12"/>
        <v>-0.25</v>
      </c>
      <c r="Z15" s="36">
        <f t="shared" si="13"/>
        <v>49</v>
      </c>
      <c r="AA15">
        <v>11</v>
      </c>
      <c r="AB15">
        <v>6</v>
      </c>
    </row>
    <row r="16" spans="1:28" ht="16.5" customHeight="1">
      <c r="A16" s="9"/>
      <c r="B16" s="68" t="s">
        <v>82</v>
      </c>
      <c r="C16" s="45">
        <v>8</v>
      </c>
      <c r="D16" s="44">
        <v>1</v>
      </c>
      <c r="E16" s="59">
        <f t="shared" si="1"/>
        <v>9</v>
      </c>
      <c r="F16" s="61">
        <v>9</v>
      </c>
      <c r="G16" s="44">
        <v>1</v>
      </c>
      <c r="H16" s="59">
        <f t="shared" si="2"/>
        <v>10</v>
      </c>
      <c r="I16" s="61">
        <v>0</v>
      </c>
      <c r="J16" s="44">
        <v>0</v>
      </c>
      <c r="K16" s="18">
        <f t="shared" si="3"/>
        <v>0</v>
      </c>
      <c r="L16" s="45">
        <v>1</v>
      </c>
      <c r="M16" s="44">
        <v>0</v>
      </c>
      <c r="N16" s="38">
        <f t="shared" si="4"/>
        <v>1</v>
      </c>
      <c r="O16" s="26">
        <f t="shared" si="16"/>
        <v>0</v>
      </c>
      <c r="P16" s="2">
        <f t="shared" si="14"/>
        <v>0</v>
      </c>
      <c r="Q16" s="7">
        <f t="shared" si="15"/>
        <v>0</v>
      </c>
      <c r="R16" s="30" t="str">
        <f t="shared" si="0"/>
        <v>ミャンマー</v>
      </c>
      <c r="S16" s="30">
        <f t="shared" si="6"/>
        <v>10</v>
      </c>
      <c r="T16" s="34">
        <f t="shared" si="7"/>
        <v>0.0010718113612004287</v>
      </c>
      <c r="U16" s="43">
        <f t="shared" si="8"/>
        <v>19</v>
      </c>
      <c r="V16" s="26">
        <f t="shared" si="9"/>
        <v>1</v>
      </c>
      <c r="W16" s="2">
        <f t="shared" si="10"/>
        <v>0</v>
      </c>
      <c r="X16" s="38">
        <f t="shared" si="11"/>
        <v>1</v>
      </c>
      <c r="Y16" s="34">
        <f t="shared" si="12"/>
        <v>0.11111111111111116</v>
      </c>
      <c r="Z16" s="36">
        <f t="shared" si="13"/>
        <v>3</v>
      </c>
      <c r="AA16">
        <v>12</v>
      </c>
      <c r="AB16">
        <v>5</v>
      </c>
    </row>
    <row r="17" spans="1:28" ht="16.5" customHeight="1">
      <c r="A17" s="9"/>
      <c r="B17" s="69" t="s">
        <v>83</v>
      </c>
      <c r="C17" s="45">
        <v>0</v>
      </c>
      <c r="D17" s="44">
        <v>1</v>
      </c>
      <c r="E17" s="59">
        <f t="shared" si="1"/>
        <v>1</v>
      </c>
      <c r="F17" s="61">
        <v>0</v>
      </c>
      <c r="G17" s="44">
        <v>1</v>
      </c>
      <c r="H17" s="59">
        <f t="shared" si="2"/>
        <v>1</v>
      </c>
      <c r="I17" s="61">
        <v>0</v>
      </c>
      <c r="J17" s="44">
        <v>0</v>
      </c>
      <c r="K17" s="18">
        <f t="shared" si="3"/>
        <v>0</v>
      </c>
      <c r="L17" s="45">
        <v>0</v>
      </c>
      <c r="M17" s="44">
        <v>0</v>
      </c>
      <c r="N17" s="38">
        <f t="shared" si="4"/>
        <v>0</v>
      </c>
      <c r="O17" s="26">
        <f t="shared" si="16"/>
        <v>0</v>
      </c>
      <c r="P17" s="2">
        <f t="shared" si="14"/>
        <v>0</v>
      </c>
      <c r="Q17" s="7">
        <f t="shared" si="15"/>
        <v>0</v>
      </c>
      <c r="R17" s="30" t="str">
        <f t="shared" si="0"/>
        <v>ネパール</v>
      </c>
      <c r="S17" s="30">
        <f t="shared" si="6"/>
        <v>1</v>
      </c>
      <c r="T17" s="34">
        <f t="shared" si="7"/>
        <v>0.00010718113612004287</v>
      </c>
      <c r="U17" s="43">
        <f t="shared" si="8"/>
        <v>36</v>
      </c>
      <c r="V17" s="26">
        <f t="shared" si="9"/>
        <v>0</v>
      </c>
      <c r="W17" s="2">
        <f t="shared" si="10"/>
        <v>0</v>
      </c>
      <c r="X17" s="38">
        <f t="shared" si="11"/>
        <v>0</v>
      </c>
      <c r="Y17" s="34">
        <f t="shared" si="12"/>
        <v>0</v>
      </c>
      <c r="Z17" s="36">
        <f t="shared" si="13"/>
        <v>9</v>
      </c>
      <c r="AA17">
        <v>13</v>
      </c>
      <c r="AB17">
        <v>24</v>
      </c>
    </row>
    <row r="18" spans="1:28" ht="16.5" customHeight="1">
      <c r="A18" s="9"/>
      <c r="B18" s="69" t="s">
        <v>84</v>
      </c>
      <c r="C18" s="45">
        <v>1</v>
      </c>
      <c r="D18" s="44">
        <v>0</v>
      </c>
      <c r="E18" s="59">
        <f t="shared" si="1"/>
        <v>1</v>
      </c>
      <c r="F18" s="61">
        <v>1</v>
      </c>
      <c r="G18" s="44">
        <v>0</v>
      </c>
      <c r="H18" s="59">
        <f t="shared" si="2"/>
        <v>1</v>
      </c>
      <c r="I18" s="61">
        <v>0</v>
      </c>
      <c r="J18" s="44">
        <v>0</v>
      </c>
      <c r="K18" s="18">
        <f t="shared" si="3"/>
        <v>0</v>
      </c>
      <c r="L18" s="45">
        <v>0</v>
      </c>
      <c r="M18" s="44">
        <v>0</v>
      </c>
      <c r="N18" s="38">
        <f t="shared" si="4"/>
        <v>0</v>
      </c>
      <c r="O18" s="26">
        <f t="shared" si="16"/>
        <v>0</v>
      </c>
      <c r="P18" s="2">
        <f t="shared" si="14"/>
        <v>0</v>
      </c>
      <c r="Q18" s="7">
        <f t="shared" si="15"/>
        <v>0</v>
      </c>
      <c r="R18" s="30" t="str">
        <f t="shared" si="0"/>
        <v>カンボジア</v>
      </c>
      <c r="S18" s="30">
        <f t="shared" si="6"/>
        <v>1</v>
      </c>
      <c r="T18" s="34">
        <f t="shared" si="7"/>
        <v>0.00010718113612004287</v>
      </c>
      <c r="U18" s="43">
        <f t="shared" si="8"/>
        <v>36</v>
      </c>
      <c r="V18" s="26">
        <f t="shared" si="9"/>
        <v>0</v>
      </c>
      <c r="W18" s="2">
        <f t="shared" si="10"/>
        <v>0</v>
      </c>
      <c r="X18" s="38">
        <f t="shared" si="11"/>
        <v>0</v>
      </c>
      <c r="Y18" s="34">
        <f t="shared" si="12"/>
        <v>0</v>
      </c>
      <c r="Z18" s="36">
        <f t="shared" si="13"/>
        <v>9</v>
      </c>
      <c r="AA18">
        <v>13.5</v>
      </c>
      <c r="AB18">
        <v>6.5</v>
      </c>
    </row>
    <row r="19" spans="1:26" ht="16.5" customHeight="1">
      <c r="A19" s="9"/>
      <c r="B19" s="69" t="s">
        <v>85</v>
      </c>
      <c r="C19" s="45">
        <v>1</v>
      </c>
      <c r="D19" s="44">
        <v>0</v>
      </c>
      <c r="E19" s="59">
        <f t="shared" si="1"/>
        <v>1</v>
      </c>
      <c r="F19" s="61">
        <v>1</v>
      </c>
      <c r="G19" s="44">
        <v>0</v>
      </c>
      <c r="H19" s="59">
        <f t="shared" si="2"/>
        <v>1</v>
      </c>
      <c r="I19" s="61">
        <v>0</v>
      </c>
      <c r="J19" s="44">
        <v>0</v>
      </c>
      <c r="K19" s="18">
        <f t="shared" si="3"/>
        <v>0</v>
      </c>
      <c r="L19" s="45">
        <v>0</v>
      </c>
      <c r="M19" s="44">
        <v>0</v>
      </c>
      <c r="N19" s="38">
        <f t="shared" si="4"/>
        <v>0</v>
      </c>
      <c r="O19" s="26">
        <f t="shared" si="16"/>
        <v>0</v>
      </c>
      <c r="P19" s="2">
        <f t="shared" si="14"/>
        <v>0</v>
      </c>
      <c r="Q19" s="7">
        <f t="shared" si="15"/>
        <v>0</v>
      </c>
      <c r="R19" s="30" t="s">
        <v>85</v>
      </c>
      <c r="S19" s="30">
        <f t="shared" si="6"/>
        <v>1</v>
      </c>
      <c r="T19" s="34">
        <f t="shared" si="7"/>
        <v>0.00010718113612004287</v>
      </c>
      <c r="U19" s="43">
        <f t="shared" si="8"/>
        <v>36</v>
      </c>
      <c r="V19" s="26">
        <f t="shared" si="9"/>
        <v>0</v>
      </c>
      <c r="W19" s="2">
        <f t="shared" si="10"/>
        <v>0</v>
      </c>
      <c r="X19" s="38">
        <f t="shared" si="11"/>
        <v>0</v>
      </c>
      <c r="Y19" s="34">
        <f t="shared" si="12"/>
        <v>0</v>
      </c>
      <c r="Z19" s="36">
        <f t="shared" si="13"/>
        <v>9</v>
      </c>
    </row>
    <row r="20" spans="1:28" ht="16.5" customHeight="1">
      <c r="A20" s="66" t="s">
        <v>86</v>
      </c>
      <c r="B20" s="78" t="s">
        <v>87</v>
      </c>
      <c r="C20" s="45">
        <v>2586</v>
      </c>
      <c r="D20" s="44">
        <v>2363</v>
      </c>
      <c r="E20" s="59">
        <f t="shared" si="1"/>
        <v>4949</v>
      </c>
      <c r="F20" s="61">
        <v>2631</v>
      </c>
      <c r="G20" s="44">
        <v>2378</v>
      </c>
      <c r="H20" s="59">
        <f t="shared" si="2"/>
        <v>5009</v>
      </c>
      <c r="I20" s="61">
        <v>53</v>
      </c>
      <c r="J20" s="85">
        <v>59</v>
      </c>
      <c r="K20" s="18">
        <f t="shared" si="3"/>
        <v>112</v>
      </c>
      <c r="L20" s="45">
        <v>98</v>
      </c>
      <c r="M20" s="82">
        <v>74</v>
      </c>
      <c r="N20" s="38">
        <f t="shared" si="4"/>
        <v>172</v>
      </c>
      <c r="O20" s="79">
        <f t="shared" si="16"/>
        <v>0</v>
      </c>
      <c r="P20" s="80">
        <f t="shared" si="14"/>
        <v>0</v>
      </c>
      <c r="Q20" s="81">
        <f t="shared" si="15"/>
        <v>0</v>
      </c>
      <c r="R20" s="30" t="str">
        <f aca="true" t="shared" si="17" ref="R20:R54">B20</f>
        <v>ブラジル</v>
      </c>
      <c r="S20" s="30">
        <f t="shared" si="6"/>
        <v>5009</v>
      </c>
      <c r="T20" s="34">
        <f t="shared" si="7"/>
        <v>0.5368703108252948</v>
      </c>
      <c r="U20" s="43">
        <f t="shared" si="8"/>
        <v>1</v>
      </c>
      <c r="V20" s="26">
        <f t="shared" si="9"/>
        <v>45</v>
      </c>
      <c r="W20" s="2">
        <f t="shared" si="10"/>
        <v>15</v>
      </c>
      <c r="X20" s="38">
        <f t="shared" si="11"/>
        <v>60</v>
      </c>
      <c r="Y20" s="34">
        <f t="shared" si="12"/>
        <v>0.01212366134572651</v>
      </c>
      <c r="Z20" s="36">
        <f t="shared" si="13"/>
        <v>6</v>
      </c>
      <c r="AA20">
        <v>14</v>
      </c>
      <c r="AB20">
        <v>4</v>
      </c>
    </row>
    <row r="21" spans="1:28" ht="16.5" customHeight="1">
      <c r="A21" s="9"/>
      <c r="B21" s="77" t="s">
        <v>88</v>
      </c>
      <c r="C21" s="45">
        <v>462</v>
      </c>
      <c r="D21" s="44">
        <v>418</v>
      </c>
      <c r="E21" s="59">
        <f t="shared" si="1"/>
        <v>880</v>
      </c>
      <c r="F21" s="61">
        <v>466</v>
      </c>
      <c r="G21" s="44">
        <v>416</v>
      </c>
      <c r="H21" s="59">
        <f t="shared" si="2"/>
        <v>882</v>
      </c>
      <c r="I21" s="84">
        <v>9</v>
      </c>
      <c r="J21" s="85">
        <v>7</v>
      </c>
      <c r="K21" s="18">
        <f t="shared" si="3"/>
        <v>16</v>
      </c>
      <c r="L21" s="83">
        <v>13</v>
      </c>
      <c r="M21" s="82">
        <v>5</v>
      </c>
      <c r="N21" s="38">
        <f t="shared" si="4"/>
        <v>18</v>
      </c>
      <c r="O21" s="79">
        <f t="shared" si="16"/>
        <v>0</v>
      </c>
      <c r="P21" s="80">
        <f t="shared" si="14"/>
        <v>0</v>
      </c>
      <c r="Q21" s="81">
        <f t="shared" si="15"/>
        <v>0</v>
      </c>
      <c r="R21" s="30" t="str">
        <f t="shared" si="17"/>
        <v>ペルー</v>
      </c>
      <c r="S21" s="30">
        <f t="shared" si="6"/>
        <v>882</v>
      </c>
      <c r="T21" s="34">
        <f t="shared" si="7"/>
        <v>0.09453376205787781</v>
      </c>
      <c r="U21" s="43">
        <f t="shared" si="8"/>
        <v>3</v>
      </c>
      <c r="V21" s="26">
        <f t="shared" si="9"/>
        <v>4</v>
      </c>
      <c r="W21" s="2">
        <f t="shared" si="10"/>
        <v>-2</v>
      </c>
      <c r="X21" s="38">
        <f t="shared" si="11"/>
        <v>2</v>
      </c>
      <c r="Y21" s="34">
        <f t="shared" si="12"/>
        <v>0.002272727272727204</v>
      </c>
      <c r="Z21" s="36">
        <f t="shared" si="13"/>
        <v>8</v>
      </c>
      <c r="AA21">
        <v>15</v>
      </c>
      <c r="AB21">
        <v>29</v>
      </c>
    </row>
    <row r="22" spans="1:28" ht="16.5" customHeight="1">
      <c r="A22" s="9"/>
      <c r="B22" s="77" t="s">
        <v>89</v>
      </c>
      <c r="C22" s="45">
        <v>186</v>
      </c>
      <c r="D22" s="44">
        <v>188</v>
      </c>
      <c r="E22" s="59">
        <f t="shared" si="1"/>
        <v>374</v>
      </c>
      <c r="F22" s="61">
        <v>184</v>
      </c>
      <c r="G22" s="44">
        <v>182</v>
      </c>
      <c r="H22" s="59">
        <f t="shared" si="2"/>
        <v>366</v>
      </c>
      <c r="I22" s="61">
        <v>7</v>
      </c>
      <c r="J22" s="85">
        <v>6</v>
      </c>
      <c r="K22" s="18">
        <f t="shared" si="3"/>
        <v>13</v>
      </c>
      <c r="L22" s="45">
        <v>5</v>
      </c>
      <c r="M22" s="82">
        <v>0</v>
      </c>
      <c r="N22" s="38">
        <f t="shared" si="4"/>
        <v>5</v>
      </c>
      <c r="O22" s="79">
        <f t="shared" si="16"/>
        <v>0</v>
      </c>
      <c r="P22" s="80">
        <f t="shared" si="14"/>
        <v>0</v>
      </c>
      <c r="Q22" s="81">
        <f t="shared" si="15"/>
        <v>0</v>
      </c>
      <c r="R22" s="30" t="str">
        <f t="shared" si="17"/>
        <v>ボリビア</v>
      </c>
      <c r="S22" s="30">
        <f t="shared" si="6"/>
        <v>366</v>
      </c>
      <c r="T22" s="34">
        <f t="shared" si="7"/>
        <v>0.03922829581993569</v>
      </c>
      <c r="U22" s="43">
        <f t="shared" si="8"/>
        <v>6</v>
      </c>
      <c r="V22" s="26">
        <f t="shared" si="9"/>
        <v>-2</v>
      </c>
      <c r="W22" s="2">
        <f t="shared" si="10"/>
        <v>-6</v>
      </c>
      <c r="X22" s="38">
        <f t="shared" si="11"/>
        <v>-8</v>
      </c>
      <c r="Y22" s="34">
        <f t="shared" si="12"/>
        <v>-0.021390374331550777</v>
      </c>
      <c r="Z22" s="36">
        <f t="shared" si="13"/>
        <v>45</v>
      </c>
      <c r="AA22">
        <v>16</v>
      </c>
      <c r="AB22">
        <v>3</v>
      </c>
    </row>
    <row r="23" spans="1:28" ht="16.5" customHeight="1">
      <c r="A23" s="9"/>
      <c r="B23" s="68" t="s">
        <v>90</v>
      </c>
      <c r="C23" s="45">
        <v>2</v>
      </c>
      <c r="D23" s="44">
        <v>1</v>
      </c>
      <c r="E23" s="59">
        <f t="shared" si="1"/>
        <v>3</v>
      </c>
      <c r="F23" s="61">
        <v>2</v>
      </c>
      <c r="G23" s="44">
        <v>1</v>
      </c>
      <c r="H23" s="59">
        <f t="shared" si="2"/>
        <v>3</v>
      </c>
      <c r="I23" s="61">
        <v>0</v>
      </c>
      <c r="J23" s="44">
        <v>0</v>
      </c>
      <c r="K23" s="18">
        <f t="shared" si="3"/>
        <v>0</v>
      </c>
      <c r="L23" s="45">
        <v>0</v>
      </c>
      <c r="M23" s="44">
        <v>0</v>
      </c>
      <c r="N23" s="38">
        <f t="shared" si="4"/>
        <v>0</v>
      </c>
      <c r="O23" s="26">
        <f t="shared" si="16"/>
        <v>0</v>
      </c>
      <c r="P23" s="2">
        <f t="shared" si="14"/>
        <v>0</v>
      </c>
      <c r="Q23" s="7">
        <f t="shared" si="15"/>
        <v>0</v>
      </c>
      <c r="R23" s="30" t="str">
        <f t="shared" si="17"/>
        <v>ベネズエラ</v>
      </c>
      <c r="S23" s="30">
        <f t="shared" si="6"/>
        <v>3</v>
      </c>
      <c r="T23" s="34">
        <f t="shared" si="7"/>
        <v>0.0003215434083601286</v>
      </c>
      <c r="U23" s="43">
        <f t="shared" si="8"/>
        <v>27</v>
      </c>
      <c r="V23" s="26">
        <f t="shared" si="9"/>
        <v>0</v>
      </c>
      <c r="W23" s="2">
        <f t="shared" si="10"/>
        <v>0</v>
      </c>
      <c r="X23" s="38">
        <f t="shared" si="11"/>
        <v>0</v>
      </c>
      <c r="Y23" s="34">
        <f t="shared" si="12"/>
        <v>0</v>
      </c>
      <c r="Z23" s="36">
        <f t="shared" si="13"/>
        <v>9</v>
      </c>
      <c r="AA23">
        <v>17</v>
      </c>
      <c r="AB23">
        <v>42</v>
      </c>
    </row>
    <row r="24" spans="1:28" ht="16.5" customHeight="1">
      <c r="A24" s="9"/>
      <c r="B24" s="68" t="s">
        <v>91</v>
      </c>
      <c r="C24" s="45">
        <v>3</v>
      </c>
      <c r="D24" s="44">
        <v>0</v>
      </c>
      <c r="E24" s="59">
        <f t="shared" si="1"/>
        <v>3</v>
      </c>
      <c r="F24" s="61">
        <v>3</v>
      </c>
      <c r="G24" s="44">
        <v>0</v>
      </c>
      <c r="H24" s="59">
        <f t="shared" si="2"/>
        <v>3</v>
      </c>
      <c r="I24" s="61">
        <v>0</v>
      </c>
      <c r="J24" s="44">
        <v>0</v>
      </c>
      <c r="K24" s="18">
        <f t="shared" si="3"/>
        <v>0</v>
      </c>
      <c r="L24" s="45">
        <v>0</v>
      </c>
      <c r="M24" s="44">
        <v>0</v>
      </c>
      <c r="N24" s="38">
        <f t="shared" si="4"/>
        <v>0</v>
      </c>
      <c r="O24" s="26">
        <f t="shared" si="16"/>
        <v>0</v>
      </c>
      <c r="P24" s="2">
        <f t="shared" si="14"/>
        <v>0</v>
      </c>
      <c r="Q24" s="7">
        <f t="shared" si="15"/>
        <v>0</v>
      </c>
      <c r="R24" s="30" t="str">
        <f t="shared" si="17"/>
        <v>ウルグアイ</v>
      </c>
      <c r="S24" s="30">
        <f t="shared" si="6"/>
        <v>3</v>
      </c>
      <c r="T24" s="34">
        <f t="shared" si="7"/>
        <v>0.0003215434083601286</v>
      </c>
      <c r="U24" s="43">
        <f t="shared" si="8"/>
        <v>27</v>
      </c>
      <c r="V24" s="26">
        <f t="shared" si="9"/>
        <v>0</v>
      </c>
      <c r="W24" s="2">
        <f t="shared" si="10"/>
        <v>0</v>
      </c>
      <c r="X24" s="38">
        <f t="shared" si="11"/>
        <v>0</v>
      </c>
      <c r="Y24" s="34">
        <f t="shared" si="12"/>
        <v>0</v>
      </c>
      <c r="Z24" s="36">
        <f t="shared" si="13"/>
        <v>9</v>
      </c>
      <c r="AA24">
        <v>18</v>
      </c>
      <c r="AB24">
        <v>41</v>
      </c>
    </row>
    <row r="25" spans="1:28" ht="16.5" customHeight="1">
      <c r="A25" s="9"/>
      <c r="B25" s="68" t="s">
        <v>92</v>
      </c>
      <c r="C25" s="45">
        <v>7</v>
      </c>
      <c r="D25" s="44">
        <v>7</v>
      </c>
      <c r="E25" s="59">
        <f t="shared" si="1"/>
        <v>14</v>
      </c>
      <c r="F25" s="61">
        <v>7</v>
      </c>
      <c r="G25" s="44">
        <v>7</v>
      </c>
      <c r="H25" s="59">
        <f t="shared" si="2"/>
        <v>14</v>
      </c>
      <c r="I25" s="61">
        <v>0</v>
      </c>
      <c r="J25" s="44">
        <v>0</v>
      </c>
      <c r="K25" s="18">
        <f t="shared" si="3"/>
        <v>0</v>
      </c>
      <c r="L25" s="45">
        <v>0</v>
      </c>
      <c r="M25" s="44">
        <v>0</v>
      </c>
      <c r="N25" s="38">
        <f t="shared" si="4"/>
        <v>0</v>
      </c>
      <c r="O25" s="26">
        <f t="shared" si="16"/>
        <v>0</v>
      </c>
      <c r="P25" s="2">
        <f t="shared" si="14"/>
        <v>0</v>
      </c>
      <c r="Q25" s="7">
        <f t="shared" si="15"/>
        <v>0</v>
      </c>
      <c r="R25" s="30" t="str">
        <f t="shared" si="17"/>
        <v>パラグアイ</v>
      </c>
      <c r="S25" s="30">
        <f t="shared" si="6"/>
        <v>14</v>
      </c>
      <c r="T25" s="34">
        <f t="shared" si="7"/>
        <v>0.0015005359056806003</v>
      </c>
      <c r="U25" s="43">
        <f t="shared" si="8"/>
        <v>16</v>
      </c>
      <c r="V25" s="26">
        <f t="shared" si="9"/>
        <v>0</v>
      </c>
      <c r="W25" s="2">
        <f t="shared" si="10"/>
        <v>0</v>
      </c>
      <c r="X25" s="38">
        <f t="shared" si="11"/>
        <v>0</v>
      </c>
      <c r="Y25" s="34">
        <f t="shared" si="12"/>
        <v>0</v>
      </c>
      <c r="Z25" s="36">
        <f t="shared" si="13"/>
        <v>9</v>
      </c>
      <c r="AA25">
        <v>19</v>
      </c>
      <c r="AB25">
        <v>28</v>
      </c>
    </row>
    <row r="26" spans="1:28" ht="16.5" customHeight="1">
      <c r="A26" s="9"/>
      <c r="B26" s="68" t="s">
        <v>93</v>
      </c>
      <c r="C26" s="58">
        <v>15</v>
      </c>
      <c r="D26" s="46">
        <v>16</v>
      </c>
      <c r="E26" s="59">
        <f t="shared" si="1"/>
        <v>31</v>
      </c>
      <c r="F26" s="60">
        <v>15</v>
      </c>
      <c r="G26" s="46">
        <v>16</v>
      </c>
      <c r="H26" s="59">
        <f t="shared" si="2"/>
        <v>31</v>
      </c>
      <c r="I26" s="60">
        <v>0</v>
      </c>
      <c r="J26" s="46">
        <v>0</v>
      </c>
      <c r="K26" s="18">
        <f t="shared" si="3"/>
        <v>0</v>
      </c>
      <c r="L26" s="58">
        <v>0</v>
      </c>
      <c r="M26" s="46">
        <v>0</v>
      </c>
      <c r="N26" s="38">
        <f t="shared" si="4"/>
        <v>0</v>
      </c>
      <c r="O26" s="26">
        <f t="shared" si="16"/>
        <v>0</v>
      </c>
      <c r="P26" s="2">
        <f t="shared" si="14"/>
        <v>0</v>
      </c>
      <c r="Q26" s="7">
        <f t="shared" si="15"/>
        <v>0</v>
      </c>
      <c r="R26" s="30" t="str">
        <f t="shared" si="17"/>
        <v>アルゼンチン</v>
      </c>
      <c r="S26" s="30">
        <f t="shared" si="6"/>
        <v>31</v>
      </c>
      <c r="T26" s="34">
        <f t="shared" si="7"/>
        <v>0.003322615219721329</v>
      </c>
      <c r="U26" s="43">
        <f t="shared" si="8"/>
        <v>12</v>
      </c>
      <c r="V26" s="26">
        <f t="shared" si="9"/>
        <v>0</v>
      </c>
      <c r="W26" s="2">
        <f t="shared" si="10"/>
        <v>0</v>
      </c>
      <c r="X26" s="38">
        <f t="shared" si="11"/>
        <v>0</v>
      </c>
      <c r="Y26" s="34">
        <f t="shared" si="12"/>
        <v>0</v>
      </c>
      <c r="Z26" s="36">
        <f t="shared" si="13"/>
        <v>9</v>
      </c>
      <c r="AA26">
        <v>20</v>
      </c>
      <c r="AB26">
        <v>1</v>
      </c>
    </row>
    <row r="27" spans="1:28" ht="16.5" customHeight="1">
      <c r="A27" s="9"/>
      <c r="B27" s="68" t="s">
        <v>39</v>
      </c>
      <c r="C27" s="45">
        <v>1</v>
      </c>
      <c r="D27" s="44">
        <v>0</v>
      </c>
      <c r="E27" s="59">
        <f t="shared" si="1"/>
        <v>1</v>
      </c>
      <c r="F27" s="61">
        <v>1</v>
      </c>
      <c r="G27" s="44">
        <v>0</v>
      </c>
      <c r="H27" s="59">
        <f t="shared" si="2"/>
        <v>1</v>
      </c>
      <c r="I27" s="61">
        <v>0</v>
      </c>
      <c r="J27" s="44">
        <v>0</v>
      </c>
      <c r="K27" s="18">
        <f t="shared" si="3"/>
        <v>0</v>
      </c>
      <c r="L27" s="45">
        <v>0</v>
      </c>
      <c r="M27" s="44">
        <v>0</v>
      </c>
      <c r="N27" s="38">
        <f t="shared" si="4"/>
        <v>0</v>
      </c>
      <c r="O27" s="26">
        <f t="shared" si="16"/>
        <v>0</v>
      </c>
      <c r="P27" s="2">
        <f t="shared" si="14"/>
        <v>0</v>
      </c>
      <c r="Q27" s="7">
        <f t="shared" si="15"/>
        <v>0</v>
      </c>
      <c r="R27" s="30" t="str">
        <f t="shared" si="17"/>
        <v>チリ</v>
      </c>
      <c r="S27" s="30">
        <f t="shared" si="6"/>
        <v>1</v>
      </c>
      <c r="T27" s="34">
        <f t="shared" si="7"/>
        <v>0.00010718113612004287</v>
      </c>
      <c r="U27" s="43">
        <f t="shared" si="8"/>
        <v>36</v>
      </c>
      <c r="V27" s="26">
        <f t="shared" si="9"/>
        <v>0</v>
      </c>
      <c r="W27" s="2">
        <f t="shared" si="10"/>
        <v>0</v>
      </c>
      <c r="X27" s="38">
        <f t="shared" si="11"/>
        <v>0</v>
      </c>
      <c r="Y27" s="34">
        <f t="shared" si="12"/>
        <v>0</v>
      </c>
      <c r="Z27" s="36">
        <f t="shared" si="13"/>
        <v>9</v>
      </c>
      <c r="AA27">
        <v>21</v>
      </c>
      <c r="AB27">
        <v>9</v>
      </c>
    </row>
    <row r="28" spans="1:28" ht="16.5" customHeight="1">
      <c r="A28" s="9"/>
      <c r="B28" s="68" t="s">
        <v>94</v>
      </c>
      <c r="C28" s="45">
        <v>3</v>
      </c>
      <c r="D28" s="44">
        <v>11</v>
      </c>
      <c r="E28" s="59">
        <f t="shared" si="1"/>
        <v>14</v>
      </c>
      <c r="F28" s="61">
        <v>3</v>
      </c>
      <c r="G28" s="44">
        <v>11</v>
      </c>
      <c r="H28" s="59">
        <f t="shared" si="2"/>
        <v>14</v>
      </c>
      <c r="I28" s="61">
        <v>0</v>
      </c>
      <c r="J28" s="44">
        <v>0</v>
      </c>
      <c r="K28" s="18">
        <f t="shared" si="3"/>
        <v>0</v>
      </c>
      <c r="L28" s="45">
        <v>0</v>
      </c>
      <c r="M28" s="44">
        <v>0</v>
      </c>
      <c r="N28" s="38">
        <f t="shared" si="4"/>
        <v>0</v>
      </c>
      <c r="O28" s="26">
        <f t="shared" si="16"/>
        <v>0</v>
      </c>
      <c r="P28" s="2">
        <f t="shared" si="14"/>
        <v>0</v>
      </c>
      <c r="Q28" s="7">
        <f t="shared" si="15"/>
        <v>0</v>
      </c>
      <c r="R28" s="30" t="str">
        <f t="shared" si="17"/>
        <v>コロンビア</v>
      </c>
      <c r="S28" s="30">
        <f t="shared" si="6"/>
        <v>14</v>
      </c>
      <c r="T28" s="34">
        <f t="shared" si="7"/>
        <v>0.0015005359056806003</v>
      </c>
      <c r="U28" s="43">
        <f t="shared" si="8"/>
        <v>16</v>
      </c>
      <c r="V28" s="26">
        <f t="shared" si="9"/>
        <v>0</v>
      </c>
      <c r="W28" s="2">
        <f t="shared" si="10"/>
        <v>0</v>
      </c>
      <c r="X28" s="38">
        <f t="shared" si="11"/>
        <v>0</v>
      </c>
      <c r="Y28" s="34">
        <f t="shared" si="12"/>
        <v>0</v>
      </c>
      <c r="Z28" s="36">
        <f t="shared" si="13"/>
        <v>9</v>
      </c>
      <c r="AA28">
        <v>22</v>
      </c>
      <c r="AB28">
        <v>11</v>
      </c>
    </row>
    <row r="29" spans="1:28" ht="16.5" customHeight="1">
      <c r="A29" s="9"/>
      <c r="B29" s="68" t="s">
        <v>95</v>
      </c>
      <c r="C29" s="45">
        <v>1</v>
      </c>
      <c r="D29" s="44">
        <v>0</v>
      </c>
      <c r="E29" s="59">
        <f t="shared" si="1"/>
        <v>1</v>
      </c>
      <c r="F29" s="61">
        <v>1</v>
      </c>
      <c r="G29" s="44">
        <v>0</v>
      </c>
      <c r="H29" s="59">
        <f t="shared" si="2"/>
        <v>1</v>
      </c>
      <c r="I29" s="61">
        <v>0</v>
      </c>
      <c r="J29" s="44">
        <v>0</v>
      </c>
      <c r="K29" s="18">
        <f t="shared" si="3"/>
        <v>0</v>
      </c>
      <c r="L29" s="45">
        <v>0</v>
      </c>
      <c r="M29" s="44">
        <v>0</v>
      </c>
      <c r="N29" s="38">
        <f t="shared" si="4"/>
        <v>0</v>
      </c>
      <c r="O29" s="26">
        <f t="shared" si="16"/>
        <v>0</v>
      </c>
      <c r="P29" s="2">
        <f t="shared" si="14"/>
        <v>0</v>
      </c>
      <c r="Q29" s="7">
        <f t="shared" si="15"/>
        <v>0</v>
      </c>
      <c r="R29" s="30" t="str">
        <f t="shared" si="17"/>
        <v>メキシコ</v>
      </c>
      <c r="S29" s="30">
        <f t="shared" si="6"/>
        <v>1</v>
      </c>
      <c r="T29" s="34">
        <f t="shared" si="7"/>
        <v>0.00010718113612004287</v>
      </c>
      <c r="U29" s="43">
        <f t="shared" si="8"/>
        <v>36</v>
      </c>
      <c r="V29" s="26">
        <f t="shared" si="9"/>
        <v>0</v>
      </c>
      <c r="W29" s="2">
        <f t="shared" si="10"/>
        <v>0</v>
      </c>
      <c r="X29" s="38">
        <f t="shared" si="11"/>
        <v>0</v>
      </c>
      <c r="Y29" s="34">
        <f t="shared" si="12"/>
        <v>0</v>
      </c>
      <c r="Z29" s="36">
        <f t="shared" si="13"/>
        <v>9</v>
      </c>
      <c r="AA29">
        <v>23</v>
      </c>
      <c r="AB29">
        <v>22</v>
      </c>
    </row>
    <row r="30" spans="1:28" ht="16.5" customHeight="1">
      <c r="A30" s="9"/>
      <c r="B30" s="68" t="s">
        <v>96</v>
      </c>
      <c r="C30" s="45">
        <v>2</v>
      </c>
      <c r="D30" s="44">
        <v>1</v>
      </c>
      <c r="E30" s="59">
        <f t="shared" si="1"/>
        <v>3</v>
      </c>
      <c r="F30" s="61">
        <v>1</v>
      </c>
      <c r="G30" s="44">
        <v>1</v>
      </c>
      <c r="H30" s="59">
        <f t="shared" si="2"/>
        <v>2</v>
      </c>
      <c r="I30" s="61">
        <v>1</v>
      </c>
      <c r="J30" s="44">
        <v>0</v>
      </c>
      <c r="K30" s="18">
        <f t="shared" si="3"/>
        <v>1</v>
      </c>
      <c r="L30" s="45">
        <v>0</v>
      </c>
      <c r="M30" s="44">
        <v>0</v>
      </c>
      <c r="N30" s="38">
        <f t="shared" si="4"/>
        <v>0</v>
      </c>
      <c r="O30" s="26">
        <f t="shared" si="16"/>
        <v>0</v>
      </c>
      <c r="P30" s="2">
        <f t="shared" si="14"/>
        <v>0</v>
      </c>
      <c r="Q30" s="7">
        <f t="shared" si="15"/>
        <v>0</v>
      </c>
      <c r="R30" s="30" t="str">
        <f t="shared" si="17"/>
        <v>エクアドル</v>
      </c>
      <c r="S30" s="30">
        <f t="shared" si="6"/>
        <v>2</v>
      </c>
      <c r="T30" s="34">
        <f t="shared" si="7"/>
        <v>0.00021436227224008573</v>
      </c>
      <c r="U30" s="43">
        <f t="shared" si="8"/>
        <v>33</v>
      </c>
      <c r="V30" s="26">
        <f t="shared" si="9"/>
        <v>-1</v>
      </c>
      <c r="W30" s="2">
        <f t="shared" si="10"/>
        <v>0</v>
      </c>
      <c r="X30" s="38">
        <f t="shared" si="11"/>
        <v>-1</v>
      </c>
      <c r="Y30" s="34">
        <f t="shared" si="12"/>
        <v>-0.33333333333333337</v>
      </c>
      <c r="Z30" s="36">
        <f t="shared" si="13"/>
        <v>50</v>
      </c>
      <c r="AA30">
        <v>23</v>
      </c>
      <c r="AB30">
        <v>22</v>
      </c>
    </row>
    <row r="31" spans="1:28" ht="16.5" customHeight="1">
      <c r="A31" s="66" t="s">
        <v>97</v>
      </c>
      <c r="B31" s="68" t="s">
        <v>98</v>
      </c>
      <c r="C31" s="45">
        <v>1</v>
      </c>
      <c r="D31" s="44">
        <v>2</v>
      </c>
      <c r="E31" s="59">
        <f t="shared" si="1"/>
        <v>3</v>
      </c>
      <c r="F31" s="61">
        <v>1</v>
      </c>
      <c r="G31" s="44">
        <v>2</v>
      </c>
      <c r="H31" s="59">
        <f t="shared" si="2"/>
        <v>3</v>
      </c>
      <c r="I31" s="61">
        <v>0</v>
      </c>
      <c r="J31" s="44">
        <v>0</v>
      </c>
      <c r="K31" s="18">
        <f t="shared" si="3"/>
        <v>0</v>
      </c>
      <c r="L31" s="45">
        <v>0</v>
      </c>
      <c r="M31" s="44">
        <v>0</v>
      </c>
      <c r="N31" s="38">
        <f t="shared" si="4"/>
        <v>0</v>
      </c>
      <c r="O31" s="26">
        <f t="shared" si="16"/>
        <v>0</v>
      </c>
      <c r="P31" s="2">
        <f t="shared" si="14"/>
        <v>0</v>
      </c>
      <c r="Q31" s="7">
        <f t="shared" si="15"/>
        <v>0</v>
      </c>
      <c r="R31" s="30" t="str">
        <f t="shared" si="17"/>
        <v>カナダ</v>
      </c>
      <c r="S31" s="30">
        <f t="shared" si="6"/>
        <v>3</v>
      </c>
      <c r="T31" s="34">
        <f t="shared" si="7"/>
        <v>0.0003215434083601286</v>
      </c>
      <c r="U31" s="43">
        <f t="shared" si="8"/>
        <v>27</v>
      </c>
      <c r="V31" s="26">
        <f t="shared" si="9"/>
        <v>0</v>
      </c>
      <c r="W31" s="2">
        <f t="shared" si="10"/>
        <v>0</v>
      </c>
      <c r="X31" s="38">
        <f t="shared" si="11"/>
        <v>0</v>
      </c>
      <c r="Y31" s="34">
        <f t="shared" si="12"/>
        <v>0</v>
      </c>
      <c r="Z31" s="36">
        <f t="shared" si="13"/>
        <v>9</v>
      </c>
      <c r="AA31">
        <v>24</v>
      </c>
      <c r="AB31">
        <v>7</v>
      </c>
    </row>
    <row r="32" spans="1:28" ht="16.5" customHeight="1">
      <c r="A32" s="10"/>
      <c r="B32" s="68" t="s">
        <v>6</v>
      </c>
      <c r="C32" s="45">
        <v>9</v>
      </c>
      <c r="D32" s="44">
        <v>6</v>
      </c>
      <c r="E32" s="59">
        <f t="shared" si="1"/>
        <v>15</v>
      </c>
      <c r="F32" s="61">
        <v>9</v>
      </c>
      <c r="G32" s="44">
        <v>7</v>
      </c>
      <c r="H32" s="59">
        <f t="shared" si="2"/>
        <v>16</v>
      </c>
      <c r="I32" s="61">
        <v>0</v>
      </c>
      <c r="J32" s="44">
        <v>0</v>
      </c>
      <c r="K32" s="18">
        <f t="shared" si="3"/>
        <v>0</v>
      </c>
      <c r="L32" s="45">
        <v>0</v>
      </c>
      <c r="M32" s="44">
        <v>1</v>
      </c>
      <c r="N32" s="38">
        <f t="shared" si="4"/>
        <v>1</v>
      </c>
      <c r="O32" s="26">
        <f t="shared" si="16"/>
        <v>0</v>
      </c>
      <c r="P32" s="2">
        <f t="shared" si="14"/>
        <v>0</v>
      </c>
      <c r="Q32" s="7">
        <f t="shared" si="15"/>
        <v>0</v>
      </c>
      <c r="R32" s="30" t="str">
        <f t="shared" si="17"/>
        <v>米国</v>
      </c>
      <c r="S32" s="30">
        <f t="shared" si="6"/>
        <v>16</v>
      </c>
      <c r="T32" s="34">
        <f t="shared" si="7"/>
        <v>0.0017148981779206859</v>
      </c>
      <c r="U32" s="43">
        <f t="shared" si="8"/>
        <v>14</v>
      </c>
      <c r="V32" s="26">
        <f t="shared" si="9"/>
        <v>0</v>
      </c>
      <c r="W32" s="2">
        <f t="shared" si="10"/>
        <v>1</v>
      </c>
      <c r="X32" s="38">
        <f t="shared" si="11"/>
        <v>1</v>
      </c>
      <c r="Y32" s="34">
        <f t="shared" si="12"/>
        <v>0.06666666666666665</v>
      </c>
      <c r="Z32" s="36">
        <f t="shared" si="13"/>
        <v>4</v>
      </c>
      <c r="AA32">
        <v>25</v>
      </c>
      <c r="AB32">
        <v>40</v>
      </c>
    </row>
    <row r="33" spans="1:28" ht="16.5" customHeight="1">
      <c r="A33" s="66" t="s">
        <v>99</v>
      </c>
      <c r="B33" s="68" t="s">
        <v>100</v>
      </c>
      <c r="C33" s="45">
        <v>0</v>
      </c>
      <c r="D33" s="44">
        <v>1</v>
      </c>
      <c r="E33" s="59">
        <f t="shared" si="1"/>
        <v>1</v>
      </c>
      <c r="F33" s="61">
        <v>0</v>
      </c>
      <c r="G33" s="44">
        <v>1</v>
      </c>
      <c r="H33" s="59">
        <f t="shared" si="2"/>
        <v>1</v>
      </c>
      <c r="I33" s="61">
        <v>0</v>
      </c>
      <c r="J33" s="44">
        <v>0</v>
      </c>
      <c r="K33" s="18">
        <f t="shared" si="3"/>
        <v>0</v>
      </c>
      <c r="L33" s="45">
        <v>0</v>
      </c>
      <c r="M33" s="44">
        <v>0</v>
      </c>
      <c r="N33" s="38">
        <f t="shared" si="4"/>
        <v>0</v>
      </c>
      <c r="O33" s="26">
        <f t="shared" si="16"/>
        <v>0</v>
      </c>
      <c r="P33" s="2">
        <f t="shared" si="14"/>
        <v>0</v>
      </c>
      <c r="Q33" s="7">
        <f t="shared" si="15"/>
        <v>0</v>
      </c>
      <c r="R33" s="30" t="str">
        <f t="shared" si="17"/>
        <v>スイス</v>
      </c>
      <c r="S33" s="30">
        <f t="shared" si="6"/>
        <v>1</v>
      </c>
      <c r="T33" s="34">
        <f t="shared" si="7"/>
        <v>0.00010718113612004287</v>
      </c>
      <c r="U33" s="43">
        <f t="shared" si="8"/>
        <v>36</v>
      </c>
      <c r="V33" s="26">
        <f t="shared" si="9"/>
        <v>0</v>
      </c>
      <c r="W33" s="2">
        <f t="shared" si="10"/>
        <v>0</v>
      </c>
      <c r="X33" s="38">
        <f t="shared" si="11"/>
        <v>0</v>
      </c>
      <c r="Y33" s="34">
        <f t="shared" si="12"/>
        <v>0</v>
      </c>
      <c r="Z33" s="36">
        <f t="shared" si="13"/>
        <v>9</v>
      </c>
      <c r="AA33">
        <v>26</v>
      </c>
      <c r="AB33">
        <v>35</v>
      </c>
    </row>
    <row r="34" spans="1:28" ht="16.5" customHeight="1">
      <c r="A34" s="9"/>
      <c r="B34" s="68" t="s">
        <v>101</v>
      </c>
      <c r="C34" s="45">
        <v>5</v>
      </c>
      <c r="D34" s="44">
        <v>2</v>
      </c>
      <c r="E34" s="59">
        <f t="shared" si="1"/>
        <v>7</v>
      </c>
      <c r="F34" s="61">
        <v>5</v>
      </c>
      <c r="G34" s="44">
        <v>2</v>
      </c>
      <c r="H34" s="59">
        <f t="shared" si="2"/>
        <v>7</v>
      </c>
      <c r="I34" s="61">
        <v>0</v>
      </c>
      <c r="J34" s="44">
        <v>0</v>
      </c>
      <c r="K34" s="18">
        <f t="shared" si="3"/>
        <v>0</v>
      </c>
      <c r="L34" s="45">
        <v>0</v>
      </c>
      <c r="M34" s="44">
        <v>0</v>
      </c>
      <c r="N34" s="38">
        <f t="shared" si="4"/>
        <v>0</v>
      </c>
      <c r="O34" s="26">
        <f t="shared" si="16"/>
        <v>0</v>
      </c>
      <c r="P34" s="2">
        <f t="shared" si="14"/>
        <v>0</v>
      </c>
      <c r="Q34" s="7">
        <f t="shared" si="15"/>
        <v>0</v>
      </c>
      <c r="R34" s="30" t="str">
        <f t="shared" si="17"/>
        <v>イタリア</v>
      </c>
      <c r="S34" s="30">
        <f t="shared" si="6"/>
        <v>7</v>
      </c>
      <c r="T34" s="34">
        <f t="shared" si="7"/>
        <v>0.0007502679528403001</v>
      </c>
      <c r="U34" s="43">
        <f t="shared" si="8"/>
        <v>20</v>
      </c>
      <c r="V34" s="26">
        <f t="shared" si="9"/>
        <v>0</v>
      </c>
      <c r="W34" s="2">
        <f t="shared" si="10"/>
        <v>0</v>
      </c>
      <c r="X34" s="38">
        <f t="shared" si="11"/>
        <v>0</v>
      </c>
      <c r="Y34" s="34">
        <f t="shared" si="12"/>
        <v>0</v>
      </c>
      <c r="Z34" s="36">
        <f t="shared" si="13"/>
        <v>9</v>
      </c>
      <c r="AA34">
        <v>27</v>
      </c>
      <c r="AB34">
        <v>19</v>
      </c>
    </row>
    <row r="35" spans="1:28" ht="16.5" customHeight="1">
      <c r="A35" s="9"/>
      <c r="B35" s="68" t="s">
        <v>102</v>
      </c>
      <c r="C35" s="45">
        <v>3</v>
      </c>
      <c r="D35" s="44">
        <v>0</v>
      </c>
      <c r="E35" s="59">
        <f t="shared" si="1"/>
        <v>3</v>
      </c>
      <c r="F35" s="61">
        <v>3</v>
      </c>
      <c r="G35" s="44">
        <v>0</v>
      </c>
      <c r="H35" s="59">
        <f t="shared" si="2"/>
        <v>3</v>
      </c>
      <c r="I35" s="61">
        <v>0</v>
      </c>
      <c r="J35" s="44">
        <v>0</v>
      </c>
      <c r="K35" s="18">
        <f t="shared" si="3"/>
        <v>0</v>
      </c>
      <c r="L35" s="45">
        <v>0</v>
      </c>
      <c r="M35" s="44">
        <v>0</v>
      </c>
      <c r="N35" s="38">
        <f t="shared" si="4"/>
        <v>0</v>
      </c>
      <c r="O35" s="26">
        <f t="shared" si="16"/>
        <v>0</v>
      </c>
      <c r="P35" s="2">
        <f t="shared" si="14"/>
        <v>0</v>
      </c>
      <c r="Q35" s="7">
        <f t="shared" si="15"/>
        <v>0</v>
      </c>
      <c r="R35" s="30" t="str">
        <f t="shared" si="17"/>
        <v>フランス</v>
      </c>
      <c r="S35" s="30">
        <f t="shared" si="6"/>
        <v>3</v>
      </c>
      <c r="T35" s="34">
        <f t="shared" si="7"/>
        <v>0.0003215434083601286</v>
      </c>
      <c r="U35" s="43">
        <f t="shared" si="8"/>
        <v>27</v>
      </c>
      <c r="V35" s="26">
        <f t="shared" si="9"/>
        <v>0</v>
      </c>
      <c r="W35" s="2">
        <f t="shared" si="10"/>
        <v>0</v>
      </c>
      <c r="X35" s="38">
        <f t="shared" si="11"/>
        <v>0</v>
      </c>
      <c r="Y35" s="34">
        <f t="shared" si="12"/>
        <v>0</v>
      </c>
      <c r="Z35" s="36">
        <f t="shared" si="13"/>
        <v>9</v>
      </c>
      <c r="AA35">
        <v>28</v>
      </c>
      <c r="AB35">
        <v>13</v>
      </c>
    </row>
    <row r="36" spans="1:28" ht="16.5" customHeight="1">
      <c r="A36" s="9"/>
      <c r="B36" s="68" t="s">
        <v>103</v>
      </c>
      <c r="C36" s="45">
        <v>1</v>
      </c>
      <c r="D36" s="44">
        <v>0</v>
      </c>
      <c r="E36" s="59">
        <f t="shared" si="1"/>
        <v>1</v>
      </c>
      <c r="F36" s="61">
        <v>1</v>
      </c>
      <c r="G36" s="44">
        <v>0</v>
      </c>
      <c r="H36" s="59">
        <f t="shared" si="2"/>
        <v>1</v>
      </c>
      <c r="I36" s="61">
        <v>0</v>
      </c>
      <c r="J36" s="44">
        <v>0</v>
      </c>
      <c r="K36" s="18">
        <f t="shared" si="3"/>
        <v>0</v>
      </c>
      <c r="L36" s="45">
        <v>0</v>
      </c>
      <c r="M36" s="44">
        <v>0</v>
      </c>
      <c r="N36" s="38">
        <f t="shared" si="4"/>
        <v>0</v>
      </c>
      <c r="O36" s="26">
        <f t="shared" si="16"/>
        <v>0</v>
      </c>
      <c r="P36" s="2">
        <f t="shared" si="14"/>
        <v>0</v>
      </c>
      <c r="Q36" s="7">
        <f t="shared" si="15"/>
        <v>0</v>
      </c>
      <c r="R36" s="30" t="str">
        <f t="shared" si="17"/>
        <v>ドイツ</v>
      </c>
      <c r="S36" s="30">
        <f t="shared" si="6"/>
        <v>1</v>
      </c>
      <c r="T36" s="34">
        <f t="shared" si="7"/>
        <v>0.00010718113612004287</v>
      </c>
      <c r="U36" s="43">
        <f t="shared" si="8"/>
        <v>36</v>
      </c>
      <c r="V36" s="26">
        <f t="shared" si="9"/>
        <v>0</v>
      </c>
      <c r="W36" s="2">
        <f t="shared" si="10"/>
        <v>0</v>
      </c>
      <c r="X36" s="38">
        <f t="shared" si="11"/>
        <v>0</v>
      </c>
      <c r="Y36" s="34">
        <f t="shared" si="12"/>
        <v>0</v>
      </c>
      <c r="Z36" s="36">
        <f t="shared" si="13"/>
        <v>9</v>
      </c>
      <c r="AA36">
        <v>29</v>
      </c>
      <c r="AB36">
        <v>13.5</v>
      </c>
    </row>
    <row r="37" spans="1:28" ht="16.5" customHeight="1">
      <c r="A37" s="9"/>
      <c r="B37" s="68" t="s">
        <v>104</v>
      </c>
      <c r="C37" s="45">
        <v>4</v>
      </c>
      <c r="D37" s="44">
        <v>1</v>
      </c>
      <c r="E37" s="59">
        <f aca="true" t="shared" si="18" ref="E37:E54">D37+C37</f>
        <v>5</v>
      </c>
      <c r="F37" s="61">
        <v>4</v>
      </c>
      <c r="G37" s="44">
        <v>1</v>
      </c>
      <c r="H37" s="59">
        <f aca="true" t="shared" si="19" ref="H37:H54">G37+F37</f>
        <v>5</v>
      </c>
      <c r="I37" s="61">
        <v>0</v>
      </c>
      <c r="J37" s="44">
        <v>0</v>
      </c>
      <c r="K37" s="18">
        <f aca="true" t="shared" si="20" ref="K37:K54">J37+I37</f>
        <v>0</v>
      </c>
      <c r="L37" s="45">
        <v>0</v>
      </c>
      <c r="M37" s="44">
        <v>0</v>
      </c>
      <c r="N37" s="38">
        <f aca="true" t="shared" si="21" ref="N37:N54">M37+L37</f>
        <v>0</v>
      </c>
      <c r="O37" s="26">
        <f t="shared" si="16"/>
        <v>0</v>
      </c>
      <c r="P37" s="2">
        <f t="shared" si="14"/>
        <v>0</v>
      </c>
      <c r="Q37" s="7">
        <f t="shared" si="15"/>
        <v>0</v>
      </c>
      <c r="R37" s="30" t="str">
        <f t="shared" si="17"/>
        <v>ポルトガル</v>
      </c>
      <c r="S37" s="30">
        <f aca="true" t="shared" si="22" ref="S37:S54">H37</f>
        <v>5</v>
      </c>
      <c r="T37" s="34">
        <f aca="true" t="shared" si="23" ref="T37:T55">H37/$H$55</f>
        <v>0.0005359056806002144</v>
      </c>
      <c r="U37" s="43">
        <f aca="true" t="shared" si="24" ref="U37:U54">RANK(H37,$H$5:$H$54)</f>
        <v>24</v>
      </c>
      <c r="V37" s="26">
        <f aca="true" t="shared" si="25" ref="V37:V54">F37-C37</f>
        <v>0</v>
      </c>
      <c r="W37" s="2">
        <f aca="true" t="shared" si="26" ref="W37:W54">G37-D37</f>
        <v>0</v>
      </c>
      <c r="X37" s="38">
        <f aca="true" t="shared" si="27" ref="X37:X54">V37+W37</f>
        <v>0</v>
      </c>
      <c r="Y37" s="34">
        <f aca="true" t="shared" si="28" ref="Y37:Y54">IF(E37&lt;&gt;0,H37/E37-1,1)</f>
        <v>0</v>
      </c>
      <c r="Z37" s="36">
        <f aca="true" t="shared" si="29" ref="Z37:Z54">RANK(Y37,$Y$5:$Y$54)</f>
        <v>9</v>
      </c>
      <c r="AA37">
        <v>30</v>
      </c>
      <c r="AB37">
        <v>31</v>
      </c>
    </row>
    <row r="38" spans="1:28" ht="16.5" customHeight="1">
      <c r="A38" s="9"/>
      <c r="B38" s="72" t="s">
        <v>105</v>
      </c>
      <c r="C38" s="45">
        <v>0</v>
      </c>
      <c r="D38" s="44">
        <v>1</v>
      </c>
      <c r="E38" s="59">
        <f t="shared" si="18"/>
        <v>1</v>
      </c>
      <c r="F38" s="61">
        <v>0</v>
      </c>
      <c r="G38" s="44">
        <v>1</v>
      </c>
      <c r="H38" s="59">
        <f t="shared" si="19"/>
        <v>1</v>
      </c>
      <c r="I38" s="61">
        <v>0</v>
      </c>
      <c r="J38" s="44">
        <v>0</v>
      </c>
      <c r="K38" s="18">
        <f t="shared" si="20"/>
        <v>0</v>
      </c>
      <c r="L38" s="45">
        <v>0</v>
      </c>
      <c r="M38" s="44">
        <v>0</v>
      </c>
      <c r="N38" s="38">
        <f t="shared" si="21"/>
        <v>0</v>
      </c>
      <c r="O38" s="26">
        <f t="shared" si="16"/>
        <v>0</v>
      </c>
      <c r="P38" s="2">
        <f t="shared" si="14"/>
        <v>0</v>
      </c>
      <c r="Q38" s="7">
        <f t="shared" si="15"/>
        <v>0</v>
      </c>
      <c r="R38" s="30" t="str">
        <f t="shared" si="17"/>
        <v>クロアチア</v>
      </c>
      <c r="S38" s="30">
        <f t="shared" si="22"/>
        <v>1</v>
      </c>
      <c r="T38" s="34">
        <f t="shared" si="23"/>
        <v>0.00010718113612004287</v>
      </c>
      <c r="U38" s="43">
        <f t="shared" si="24"/>
        <v>36</v>
      </c>
      <c r="V38" s="26">
        <f t="shared" si="25"/>
        <v>0</v>
      </c>
      <c r="W38" s="2">
        <f t="shared" si="26"/>
        <v>0</v>
      </c>
      <c r="X38" s="38">
        <f t="shared" si="27"/>
        <v>0</v>
      </c>
      <c r="Y38" s="34">
        <f t="shared" si="28"/>
        <v>0</v>
      </c>
      <c r="Z38" s="36">
        <f t="shared" si="29"/>
        <v>9</v>
      </c>
      <c r="AA38">
        <v>31</v>
      </c>
      <c r="AB38">
        <v>12</v>
      </c>
    </row>
    <row r="39" spans="1:28" ht="16.5" customHeight="1">
      <c r="A39" s="9"/>
      <c r="B39" s="68" t="s">
        <v>7</v>
      </c>
      <c r="C39" s="45">
        <v>8</v>
      </c>
      <c r="D39" s="44">
        <v>4</v>
      </c>
      <c r="E39" s="59">
        <f t="shared" si="18"/>
        <v>12</v>
      </c>
      <c r="F39" s="61">
        <v>8</v>
      </c>
      <c r="G39" s="44">
        <v>4</v>
      </c>
      <c r="H39" s="59">
        <f t="shared" si="19"/>
        <v>12</v>
      </c>
      <c r="I39" s="61">
        <v>0</v>
      </c>
      <c r="J39" s="44">
        <v>0</v>
      </c>
      <c r="K39" s="18">
        <f t="shared" si="20"/>
        <v>0</v>
      </c>
      <c r="L39" s="45">
        <v>0</v>
      </c>
      <c r="M39" s="44">
        <v>0</v>
      </c>
      <c r="N39" s="38">
        <f t="shared" si="21"/>
        <v>0</v>
      </c>
      <c r="O39" s="26">
        <f t="shared" si="16"/>
        <v>0</v>
      </c>
      <c r="P39" s="2">
        <f t="shared" si="14"/>
        <v>0</v>
      </c>
      <c r="Q39" s="7">
        <f t="shared" si="15"/>
        <v>0</v>
      </c>
      <c r="R39" s="30" t="str">
        <f t="shared" si="17"/>
        <v>英国</v>
      </c>
      <c r="S39" s="30">
        <f t="shared" si="22"/>
        <v>12</v>
      </c>
      <c r="T39" s="34">
        <f t="shared" si="23"/>
        <v>0.0012861736334405145</v>
      </c>
      <c r="U39" s="43">
        <f t="shared" si="24"/>
        <v>18</v>
      </c>
      <c r="V39" s="26">
        <f t="shared" si="25"/>
        <v>0</v>
      </c>
      <c r="W39" s="2">
        <f t="shared" si="26"/>
        <v>0</v>
      </c>
      <c r="X39" s="38">
        <f t="shared" si="27"/>
        <v>0</v>
      </c>
      <c r="Y39" s="34">
        <f t="shared" si="28"/>
        <v>0</v>
      </c>
      <c r="Z39" s="36">
        <f t="shared" si="29"/>
        <v>9</v>
      </c>
      <c r="AA39">
        <v>32</v>
      </c>
      <c r="AB39">
        <v>39</v>
      </c>
    </row>
    <row r="40" spans="1:28" ht="16.5" customHeight="1">
      <c r="A40" s="9"/>
      <c r="B40" s="68" t="s">
        <v>106</v>
      </c>
      <c r="C40" s="45">
        <v>0</v>
      </c>
      <c r="D40" s="44">
        <v>1</v>
      </c>
      <c r="E40" s="59">
        <f t="shared" si="18"/>
        <v>1</v>
      </c>
      <c r="F40" s="61">
        <v>0</v>
      </c>
      <c r="G40" s="44">
        <v>1</v>
      </c>
      <c r="H40" s="59">
        <f t="shared" si="19"/>
        <v>1</v>
      </c>
      <c r="I40" s="61">
        <v>0</v>
      </c>
      <c r="J40" s="44">
        <v>0</v>
      </c>
      <c r="K40" s="18">
        <f t="shared" si="20"/>
        <v>0</v>
      </c>
      <c r="L40" s="45">
        <v>0</v>
      </c>
      <c r="M40" s="44">
        <v>0</v>
      </c>
      <c r="N40" s="38">
        <f t="shared" si="21"/>
        <v>0</v>
      </c>
      <c r="O40" s="26">
        <f t="shared" si="16"/>
        <v>0</v>
      </c>
      <c r="P40" s="2">
        <f t="shared" si="14"/>
        <v>0</v>
      </c>
      <c r="Q40" s="7">
        <f t="shared" si="15"/>
        <v>0</v>
      </c>
      <c r="R40" s="30" t="str">
        <f t="shared" si="17"/>
        <v>ロシア</v>
      </c>
      <c r="S40" s="30">
        <f t="shared" si="22"/>
        <v>1</v>
      </c>
      <c r="T40" s="34">
        <f t="shared" si="23"/>
        <v>0.00010718113612004287</v>
      </c>
      <c r="U40" s="43">
        <f t="shared" si="24"/>
        <v>36</v>
      </c>
      <c r="V40" s="26">
        <f t="shared" si="25"/>
        <v>0</v>
      </c>
      <c r="W40" s="2">
        <f t="shared" si="26"/>
        <v>0</v>
      </c>
      <c r="X40" s="38">
        <f t="shared" si="27"/>
        <v>0</v>
      </c>
      <c r="Y40" s="34">
        <f t="shared" si="28"/>
        <v>0</v>
      </c>
      <c r="Z40" s="36">
        <f t="shared" si="29"/>
        <v>9</v>
      </c>
      <c r="AA40">
        <v>33</v>
      </c>
      <c r="AB40">
        <v>33</v>
      </c>
    </row>
    <row r="41" spans="1:28" ht="16.5" customHeight="1">
      <c r="A41" s="9"/>
      <c r="B41" s="68" t="s">
        <v>107</v>
      </c>
      <c r="C41" s="45">
        <v>1</v>
      </c>
      <c r="D41" s="44">
        <v>0</v>
      </c>
      <c r="E41" s="59">
        <f t="shared" si="18"/>
        <v>1</v>
      </c>
      <c r="F41" s="61">
        <v>1</v>
      </c>
      <c r="G41" s="44">
        <v>0</v>
      </c>
      <c r="H41" s="59">
        <f t="shared" si="19"/>
        <v>1</v>
      </c>
      <c r="I41" s="61">
        <v>0</v>
      </c>
      <c r="J41" s="44">
        <v>0</v>
      </c>
      <c r="K41" s="18">
        <f t="shared" si="20"/>
        <v>0</v>
      </c>
      <c r="L41" s="45">
        <v>0</v>
      </c>
      <c r="M41" s="44">
        <v>0</v>
      </c>
      <c r="N41" s="38">
        <f t="shared" si="21"/>
        <v>0</v>
      </c>
      <c r="O41" s="26">
        <f t="shared" si="16"/>
        <v>0</v>
      </c>
      <c r="P41" s="2">
        <f t="shared" si="14"/>
        <v>0</v>
      </c>
      <c r="Q41" s="7">
        <f t="shared" si="15"/>
        <v>0</v>
      </c>
      <c r="R41" s="30" t="str">
        <f t="shared" si="17"/>
        <v>スペイン</v>
      </c>
      <c r="S41" s="30">
        <f t="shared" si="22"/>
        <v>1</v>
      </c>
      <c r="T41" s="34">
        <f t="shared" si="23"/>
        <v>0.00010718113612004287</v>
      </c>
      <c r="U41" s="43">
        <f t="shared" si="24"/>
        <v>36</v>
      </c>
      <c r="V41" s="26">
        <f t="shared" si="25"/>
        <v>0</v>
      </c>
      <c r="W41" s="2">
        <f t="shared" si="26"/>
        <v>0</v>
      </c>
      <c r="X41" s="38">
        <f t="shared" si="27"/>
        <v>0</v>
      </c>
      <c r="Y41" s="34">
        <f t="shared" si="28"/>
        <v>0</v>
      </c>
      <c r="Z41" s="36">
        <f t="shared" si="29"/>
        <v>9</v>
      </c>
      <c r="AA41">
        <v>35</v>
      </c>
      <c r="AB41">
        <v>34</v>
      </c>
    </row>
    <row r="42" spans="1:28" ht="16.5" customHeight="1">
      <c r="A42" s="9"/>
      <c r="B42" s="68" t="s">
        <v>108</v>
      </c>
      <c r="C42" s="45">
        <v>0</v>
      </c>
      <c r="D42" s="44">
        <v>5</v>
      </c>
      <c r="E42" s="59">
        <f t="shared" si="18"/>
        <v>5</v>
      </c>
      <c r="F42" s="61">
        <v>0</v>
      </c>
      <c r="G42" s="44">
        <v>5</v>
      </c>
      <c r="H42" s="59">
        <f t="shared" si="19"/>
        <v>5</v>
      </c>
      <c r="I42" s="61">
        <v>0</v>
      </c>
      <c r="J42" s="44">
        <v>0</v>
      </c>
      <c r="K42" s="18">
        <f t="shared" si="20"/>
        <v>0</v>
      </c>
      <c r="L42" s="45">
        <v>0</v>
      </c>
      <c r="M42" s="44">
        <v>0</v>
      </c>
      <c r="N42" s="38">
        <f t="shared" si="21"/>
        <v>0</v>
      </c>
      <c r="O42" s="26">
        <f t="shared" si="16"/>
        <v>0</v>
      </c>
      <c r="P42" s="2">
        <f t="shared" si="14"/>
        <v>0</v>
      </c>
      <c r="Q42" s="7">
        <f t="shared" si="15"/>
        <v>0</v>
      </c>
      <c r="R42" s="30" t="str">
        <f t="shared" si="17"/>
        <v>ルーマニア</v>
      </c>
      <c r="S42" s="30">
        <f t="shared" si="22"/>
        <v>5</v>
      </c>
      <c r="T42" s="34">
        <f t="shared" si="23"/>
        <v>0.0005359056806002144</v>
      </c>
      <c r="U42" s="43">
        <f t="shared" si="24"/>
        <v>24</v>
      </c>
      <c r="V42" s="26">
        <f t="shared" si="25"/>
        <v>0</v>
      </c>
      <c r="W42" s="2">
        <f t="shared" si="26"/>
        <v>0</v>
      </c>
      <c r="X42" s="38">
        <f t="shared" si="27"/>
        <v>0</v>
      </c>
      <c r="Y42" s="34">
        <f t="shared" si="28"/>
        <v>0</v>
      </c>
      <c r="Z42" s="36">
        <f t="shared" si="29"/>
        <v>9</v>
      </c>
      <c r="AA42">
        <v>36</v>
      </c>
      <c r="AB42">
        <v>32</v>
      </c>
    </row>
    <row r="43" spans="1:26" ht="16.5" customHeight="1">
      <c r="A43" s="9"/>
      <c r="B43" s="68" t="s">
        <v>109</v>
      </c>
      <c r="C43" s="45">
        <v>0</v>
      </c>
      <c r="D43" s="44">
        <v>1</v>
      </c>
      <c r="E43" s="59">
        <f t="shared" si="18"/>
        <v>1</v>
      </c>
      <c r="F43" s="61">
        <v>0</v>
      </c>
      <c r="G43" s="44">
        <v>1</v>
      </c>
      <c r="H43" s="59">
        <f t="shared" si="19"/>
        <v>1</v>
      </c>
      <c r="I43" s="61">
        <v>0</v>
      </c>
      <c r="J43" s="44">
        <v>0</v>
      </c>
      <c r="K43" s="18">
        <f t="shared" si="20"/>
        <v>0</v>
      </c>
      <c r="L43" s="45">
        <v>0</v>
      </c>
      <c r="M43" s="44">
        <v>0</v>
      </c>
      <c r="N43" s="38">
        <f t="shared" si="21"/>
        <v>0</v>
      </c>
      <c r="O43" s="26">
        <f t="shared" si="16"/>
        <v>0</v>
      </c>
      <c r="P43" s="2">
        <f t="shared" si="14"/>
        <v>0</v>
      </c>
      <c r="Q43" s="7">
        <f t="shared" si="15"/>
        <v>0</v>
      </c>
      <c r="R43" s="30" t="str">
        <f t="shared" si="17"/>
        <v>アイルランド</v>
      </c>
      <c r="S43" s="30">
        <f t="shared" si="22"/>
        <v>1</v>
      </c>
      <c r="T43" s="34">
        <f t="shared" si="23"/>
        <v>0.00010718113612004287</v>
      </c>
      <c r="U43" s="43">
        <f t="shared" si="24"/>
        <v>36</v>
      </c>
      <c r="V43" s="26">
        <f t="shared" si="25"/>
        <v>0</v>
      </c>
      <c r="W43" s="2">
        <f t="shared" si="26"/>
        <v>0</v>
      </c>
      <c r="X43" s="38">
        <f t="shared" si="27"/>
        <v>0</v>
      </c>
      <c r="Y43" s="34">
        <f t="shared" si="28"/>
        <v>0</v>
      </c>
      <c r="Z43" s="36">
        <f t="shared" si="29"/>
        <v>9</v>
      </c>
    </row>
    <row r="44" spans="1:26" ht="16.5" customHeight="1">
      <c r="A44" s="10"/>
      <c r="B44" s="68" t="s">
        <v>110</v>
      </c>
      <c r="C44" s="45">
        <v>0</v>
      </c>
      <c r="D44" s="44">
        <v>0</v>
      </c>
      <c r="E44" s="59">
        <f t="shared" si="18"/>
        <v>0</v>
      </c>
      <c r="F44" s="61">
        <v>1</v>
      </c>
      <c r="G44" s="44">
        <v>0</v>
      </c>
      <c r="H44" s="59">
        <f t="shared" si="19"/>
        <v>1</v>
      </c>
      <c r="I44" s="61">
        <v>0</v>
      </c>
      <c r="J44" s="44">
        <v>0</v>
      </c>
      <c r="K44" s="18">
        <f t="shared" si="20"/>
        <v>0</v>
      </c>
      <c r="L44" s="45">
        <v>1</v>
      </c>
      <c r="M44" s="44">
        <v>0</v>
      </c>
      <c r="N44" s="38">
        <f t="shared" si="21"/>
        <v>1</v>
      </c>
      <c r="O44" s="26">
        <f t="shared" si="16"/>
        <v>0</v>
      </c>
      <c r="P44" s="2">
        <f t="shared" si="14"/>
        <v>0</v>
      </c>
      <c r="Q44" s="7">
        <f t="shared" si="15"/>
        <v>0</v>
      </c>
      <c r="R44" s="30" t="str">
        <f t="shared" si="17"/>
        <v>ベルギー</v>
      </c>
      <c r="S44" s="30">
        <f t="shared" si="22"/>
        <v>1</v>
      </c>
      <c r="T44" s="34">
        <f t="shared" si="23"/>
        <v>0.00010718113612004287</v>
      </c>
      <c r="U44" s="43">
        <f t="shared" si="24"/>
        <v>36</v>
      </c>
      <c r="V44" s="26">
        <f t="shared" si="25"/>
        <v>1</v>
      </c>
      <c r="W44" s="2">
        <f t="shared" si="26"/>
        <v>0</v>
      </c>
      <c r="X44" s="38">
        <f t="shared" si="27"/>
        <v>1</v>
      </c>
      <c r="Y44" s="34">
        <f t="shared" si="28"/>
        <v>1</v>
      </c>
      <c r="Z44" s="36">
        <f t="shared" si="29"/>
        <v>1</v>
      </c>
    </row>
    <row r="45" spans="1:28" ht="16.5" customHeight="1">
      <c r="A45" s="66" t="s">
        <v>111</v>
      </c>
      <c r="B45" s="68" t="s">
        <v>112</v>
      </c>
      <c r="C45" s="45">
        <v>6</v>
      </c>
      <c r="D45" s="44">
        <v>0</v>
      </c>
      <c r="E45" s="59">
        <f t="shared" si="18"/>
        <v>6</v>
      </c>
      <c r="F45" s="61">
        <v>6</v>
      </c>
      <c r="G45" s="44">
        <v>0</v>
      </c>
      <c r="H45" s="59">
        <f t="shared" si="19"/>
        <v>6</v>
      </c>
      <c r="I45" s="61">
        <v>0</v>
      </c>
      <c r="J45" s="44">
        <v>0</v>
      </c>
      <c r="K45" s="18">
        <f t="shared" si="20"/>
        <v>0</v>
      </c>
      <c r="L45" s="45">
        <v>0</v>
      </c>
      <c r="M45" s="44">
        <v>0</v>
      </c>
      <c r="N45" s="38">
        <f t="shared" si="21"/>
        <v>0</v>
      </c>
      <c r="O45" s="26">
        <f t="shared" si="16"/>
        <v>0</v>
      </c>
      <c r="P45" s="2">
        <f t="shared" si="14"/>
        <v>0</v>
      </c>
      <c r="Q45" s="7">
        <f t="shared" si="15"/>
        <v>0</v>
      </c>
      <c r="R45" s="30" t="str">
        <f t="shared" si="17"/>
        <v>イラン</v>
      </c>
      <c r="S45" s="30">
        <f t="shared" si="22"/>
        <v>6</v>
      </c>
      <c r="T45" s="34">
        <f t="shared" si="23"/>
        <v>0.0006430868167202572</v>
      </c>
      <c r="U45" s="43">
        <f t="shared" si="24"/>
        <v>23</v>
      </c>
      <c r="V45" s="26">
        <f t="shared" si="25"/>
        <v>0</v>
      </c>
      <c r="W45" s="2">
        <f t="shared" si="26"/>
        <v>0</v>
      </c>
      <c r="X45" s="38">
        <f t="shared" si="27"/>
        <v>0</v>
      </c>
      <c r="Y45" s="34">
        <f t="shared" si="28"/>
        <v>0</v>
      </c>
      <c r="Z45" s="36">
        <f t="shared" si="29"/>
        <v>9</v>
      </c>
      <c r="AA45">
        <v>37</v>
      </c>
      <c r="AB45">
        <v>18</v>
      </c>
    </row>
    <row r="46" spans="1:28" ht="16.5" customHeight="1">
      <c r="A46" s="9"/>
      <c r="B46" s="68" t="s">
        <v>113</v>
      </c>
      <c r="C46" s="45">
        <v>26</v>
      </c>
      <c r="D46" s="44">
        <v>12</v>
      </c>
      <c r="E46" s="59">
        <f t="shared" si="18"/>
        <v>38</v>
      </c>
      <c r="F46" s="61">
        <v>26</v>
      </c>
      <c r="G46" s="44">
        <v>12</v>
      </c>
      <c r="H46" s="59">
        <f t="shared" si="19"/>
        <v>38</v>
      </c>
      <c r="I46" s="61">
        <v>1</v>
      </c>
      <c r="J46" s="44">
        <v>0</v>
      </c>
      <c r="K46" s="18">
        <f t="shared" si="20"/>
        <v>1</v>
      </c>
      <c r="L46" s="45">
        <v>1</v>
      </c>
      <c r="M46" s="44">
        <v>0</v>
      </c>
      <c r="N46" s="38">
        <f t="shared" si="21"/>
        <v>1</v>
      </c>
      <c r="O46" s="26">
        <f t="shared" si="16"/>
        <v>0</v>
      </c>
      <c r="P46" s="2">
        <f t="shared" si="14"/>
        <v>0</v>
      </c>
      <c r="Q46" s="7">
        <f t="shared" si="15"/>
        <v>0</v>
      </c>
      <c r="R46" s="30" t="str">
        <f t="shared" si="17"/>
        <v>パキスタン</v>
      </c>
      <c r="S46" s="30">
        <f t="shared" si="22"/>
        <v>38</v>
      </c>
      <c r="T46" s="34">
        <f t="shared" si="23"/>
        <v>0.004072883172561629</v>
      </c>
      <c r="U46" s="43">
        <f t="shared" si="24"/>
        <v>10</v>
      </c>
      <c r="V46" s="26">
        <f t="shared" si="25"/>
        <v>0</v>
      </c>
      <c r="W46" s="2">
        <f t="shared" si="26"/>
        <v>0</v>
      </c>
      <c r="X46" s="38">
        <f t="shared" si="27"/>
        <v>0</v>
      </c>
      <c r="Y46" s="34">
        <f t="shared" si="28"/>
        <v>0</v>
      </c>
      <c r="Z46" s="36">
        <f t="shared" si="29"/>
        <v>9</v>
      </c>
      <c r="AA46">
        <v>38</v>
      </c>
      <c r="AB46">
        <v>27</v>
      </c>
    </row>
    <row r="47" spans="1:28" ht="16.5" customHeight="1">
      <c r="A47" s="10"/>
      <c r="B47" s="68" t="s">
        <v>114</v>
      </c>
      <c r="C47" s="45">
        <v>20</v>
      </c>
      <c r="D47" s="44">
        <v>0</v>
      </c>
      <c r="E47" s="59">
        <f t="shared" si="18"/>
        <v>20</v>
      </c>
      <c r="F47" s="61">
        <v>20</v>
      </c>
      <c r="G47" s="44">
        <v>0</v>
      </c>
      <c r="H47" s="59">
        <f t="shared" si="19"/>
        <v>20</v>
      </c>
      <c r="I47" s="61">
        <v>0</v>
      </c>
      <c r="J47" s="44">
        <v>0</v>
      </c>
      <c r="K47" s="18">
        <f t="shared" si="20"/>
        <v>0</v>
      </c>
      <c r="L47" s="45">
        <v>0</v>
      </c>
      <c r="M47" s="44">
        <v>0</v>
      </c>
      <c r="N47" s="38">
        <f t="shared" si="21"/>
        <v>0</v>
      </c>
      <c r="O47" s="26">
        <f t="shared" si="16"/>
        <v>0</v>
      </c>
      <c r="P47" s="2">
        <f t="shared" si="14"/>
        <v>0</v>
      </c>
      <c r="Q47" s="7">
        <f t="shared" si="15"/>
        <v>0</v>
      </c>
      <c r="R47" s="30" t="str">
        <f t="shared" si="17"/>
        <v>トルコ</v>
      </c>
      <c r="S47" s="30">
        <f t="shared" si="22"/>
        <v>20</v>
      </c>
      <c r="T47" s="34">
        <f t="shared" si="23"/>
        <v>0.0021436227224008574</v>
      </c>
      <c r="U47" s="43">
        <f t="shared" si="24"/>
        <v>13</v>
      </c>
      <c r="V47" s="26">
        <f t="shared" si="25"/>
        <v>0</v>
      </c>
      <c r="W47" s="2">
        <f t="shared" si="26"/>
        <v>0</v>
      </c>
      <c r="X47" s="38">
        <f t="shared" si="27"/>
        <v>0</v>
      </c>
      <c r="Y47" s="34">
        <f t="shared" si="28"/>
        <v>0</v>
      </c>
      <c r="Z47" s="36">
        <f t="shared" si="29"/>
        <v>9</v>
      </c>
      <c r="AA47">
        <v>39</v>
      </c>
      <c r="AB47">
        <v>37</v>
      </c>
    </row>
    <row r="48" spans="1:28" ht="16.5" customHeight="1">
      <c r="A48" s="9" t="s">
        <v>115</v>
      </c>
      <c r="B48" s="68" t="s">
        <v>116</v>
      </c>
      <c r="C48" s="45">
        <v>2</v>
      </c>
      <c r="D48" s="46">
        <v>2</v>
      </c>
      <c r="E48" s="59">
        <f t="shared" si="18"/>
        <v>4</v>
      </c>
      <c r="F48" s="61">
        <v>2</v>
      </c>
      <c r="G48" s="46">
        <v>2</v>
      </c>
      <c r="H48" s="59">
        <f t="shared" si="19"/>
        <v>4</v>
      </c>
      <c r="I48" s="61">
        <v>0</v>
      </c>
      <c r="J48" s="46">
        <v>0</v>
      </c>
      <c r="K48" s="18">
        <f t="shared" si="20"/>
        <v>0</v>
      </c>
      <c r="L48" s="45">
        <v>0</v>
      </c>
      <c r="M48" s="46">
        <v>0</v>
      </c>
      <c r="N48" s="38">
        <f t="shared" si="21"/>
        <v>0</v>
      </c>
      <c r="O48" s="26">
        <f t="shared" si="16"/>
        <v>0</v>
      </c>
      <c r="P48" s="2">
        <f t="shared" si="14"/>
        <v>0</v>
      </c>
      <c r="Q48" s="7">
        <f t="shared" si="15"/>
        <v>0</v>
      </c>
      <c r="R48" s="30" t="str">
        <f t="shared" si="17"/>
        <v>オーストラリア</v>
      </c>
      <c r="S48" s="30">
        <f t="shared" si="22"/>
        <v>4</v>
      </c>
      <c r="T48" s="34">
        <f t="shared" si="23"/>
        <v>0.00042872454448017146</v>
      </c>
      <c r="U48" s="43">
        <f t="shared" si="24"/>
        <v>26</v>
      </c>
      <c r="V48" s="26">
        <f t="shared" si="25"/>
        <v>0</v>
      </c>
      <c r="W48" s="2">
        <f t="shared" si="26"/>
        <v>0</v>
      </c>
      <c r="X48" s="38">
        <f t="shared" si="27"/>
        <v>0</v>
      </c>
      <c r="Y48" s="34">
        <f t="shared" si="28"/>
        <v>0</v>
      </c>
      <c r="Z48" s="36">
        <f t="shared" si="29"/>
        <v>9</v>
      </c>
      <c r="AA48">
        <v>40</v>
      </c>
      <c r="AB48">
        <v>2</v>
      </c>
    </row>
    <row r="49" spans="1:28" ht="16.5" customHeight="1">
      <c r="A49" s="10"/>
      <c r="B49" s="70" t="s">
        <v>117</v>
      </c>
      <c r="C49" s="58">
        <v>3</v>
      </c>
      <c r="D49" s="46">
        <v>0</v>
      </c>
      <c r="E49" s="59">
        <f t="shared" si="18"/>
        <v>3</v>
      </c>
      <c r="F49" s="60">
        <v>3</v>
      </c>
      <c r="G49" s="46">
        <v>0</v>
      </c>
      <c r="H49" s="59">
        <f t="shared" si="19"/>
        <v>3</v>
      </c>
      <c r="I49" s="60">
        <v>0</v>
      </c>
      <c r="J49" s="46">
        <v>0</v>
      </c>
      <c r="K49" s="18">
        <f t="shared" si="20"/>
        <v>0</v>
      </c>
      <c r="L49" s="58">
        <v>0</v>
      </c>
      <c r="M49" s="46">
        <v>0</v>
      </c>
      <c r="N49" s="38">
        <f t="shared" si="21"/>
        <v>0</v>
      </c>
      <c r="O49" s="26">
        <f t="shared" si="16"/>
        <v>0</v>
      </c>
      <c r="P49" s="2">
        <f t="shared" si="14"/>
        <v>0</v>
      </c>
      <c r="Q49" s="7">
        <f t="shared" si="15"/>
        <v>0</v>
      </c>
      <c r="R49" s="30" t="str">
        <f t="shared" si="17"/>
        <v>ニュージーランド</v>
      </c>
      <c r="S49" s="30">
        <f t="shared" si="22"/>
        <v>3</v>
      </c>
      <c r="T49" s="34">
        <f t="shared" si="23"/>
        <v>0.0003215434083601286</v>
      </c>
      <c r="U49" s="43">
        <f t="shared" si="24"/>
        <v>27</v>
      </c>
      <c r="V49" s="26">
        <f t="shared" si="25"/>
        <v>0</v>
      </c>
      <c r="W49" s="2">
        <f t="shared" si="26"/>
        <v>0</v>
      </c>
      <c r="X49" s="38">
        <f t="shared" si="27"/>
        <v>0</v>
      </c>
      <c r="Y49" s="34">
        <f t="shared" si="28"/>
        <v>0</v>
      </c>
      <c r="Z49" s="36">
        <f t="shared" si="29"/>
        <v>9</v>
      </c>
      <c r="AA49">
        <v>41</v>
      </c>
      <c r="AB49">
        <v>25</v>
      </c>
    </row>
    <row r="50" spans="1:28" ht="16.5" customHeight="1">
      <c r="A50" s="9" t="s">
        <v>118</v>
      </c>
      <c r="B50" s="68" t="s">
        <v>119</v>
      </c>
      <c r="C50" s="45">
        <v>3</v>
      </c>
      <c r="D50" s="46">
        <v>4</v>
      </c>
      <c r="E50" s="59">
        <f t="shared" si="18"/>
        <v>7</v>
      </c>
      <c r="F50" s="61">
        <v>3</v>
      </c>
      <c r="G50" s="46">
        <v>4</v>
      </c>
      <c r="H50" s="59">
        <f t="shared" si="19"/>
        <v>7</v>
      </c>
      <c r="I50" s="61">
        <v>0</v>
      </c>
      <c r="J50" s="46">
        <v>0</v>
      </c>
      <c r="K50" s="18">
        <f t="shared" si="20"/>
        <v>0</v>
      </c>
      <c r="L50" s="45">
        <v>0</v>
      </c>
      <c r="M50" s="46">
        <v>0</v>
      </c>
      <c r="N50" s="38">
        <f t="shared" si="21"/>
        <v>0</v>
      </c>
      <c r="O50" s="26">
        <f t="shared" si="16"/>
        <v>0</v>
      </c>
      <c r="P50" s="2">
        <f t="shared" si="14"/>
        <v>0</v>
      </c>
      <c r="Q50" s="7">
        <f t="shared" si="15"/>
        <v>0</v>
      </c>
      <c r="R50" s="30" t="str">
        <f t="shared" si="17"/>
        <v>ウガンダ</v>
      </c>
      <c r="S50" s="30">
        <f t="shared" si="22"/>
        <v>7</v>
      </c>
      <c r="T50" s="34">
        <f t="shared" si="23"/>
        <v>0.0007502679528403001</v>
      </c>
      <c r="U50" s="43">
        <f t="shared" si="24"/>
        <v>20</v>
      </c>
      <c r="V50" s="26">
        <f t="shared" si="25"/>
        <v>0</v>
      </c>
      <c r="W50" s="2">
        <f t="shared" si="26"/>
        <v>0</v>
      </c>
      <c r="X50" s="38">
        <f t="shared" si="27"/>
        <v>0</v>
      </c>
      <c r="Y50" s="34">
        <f t="shared" si="28"/>
        <v>0</v>
      </c>
      <c r="Z50" s="36">
        <f t="shared" si="29"/>
        <v>9</v>
      </c>
      <c r="AA50">
        <v>43</v>
      </c>
      <c r="AB50">
        <v>38</v>
      </c>
    </row>
    <row r="51" spans="1:28" ht="16.5" customHeight="1">
      <c r="A51" s="9"/>
      <c r="B51" s="69" t="s">
        <v>120</v>
      </c>
      <c r="C51" s="45">
        <v>1</v>
      </c>
      <c r="D51" s="46">
        <v>0</v>
      </c>
      <c r="E51" s="59">
        <f t="shared" si="18"/>
        <v>1</v>
      </c>
      <c r="F51" s="61">
        <v>1</v>
      </c>
      <c r="G51" s="46">
        <v>0</v>
      </c>
      <c r="H51" s="59">
        <f t="shared" si="19"/>
        <v>1</v>
      </c>
      <c r="I51" s="61">
        <v>0</v>
      </c>
      <c r="J51" s="46">
        <v>0</v>
      </c>
      <c r="K51" s="18">
        <f t="shared" si="20"/>
        <v>0</v>
      </c>
      <c r="L51" s="45">
        <v>0</v>
      </c>
      <c r="M51" s="46">
        <v>0</v>
      </c>
      <c r="N51" s="38">
        <f t="shared" si="21"/>
        <v>0</v>
      </c>
      <c r="O51" s="26">
        <f t="shared" si="16"/>
        <v>0</v>
      </c>
      <c r="P51" s="2">
        <f t="shared" si="14"/>
        <v>0</v>
      </c>
      <c r="Q51" s="7">
        <f t="shared" si="15"/>
        <v>0</v>
      </c>
      <c r="R51" s="30" t="str">
        <f t="shared" si="17"/>
        <v>ギニア</v>
      </c>
      <c r="S51" s="30">
        <f t="shared" si="22"/>
        <v>1</v>
      </c>
      <c r="T51" s="34">
        <f t="shared" si="23"/>
        <v>0.00010718113612004287</v>
      </c>
      <c r="U51" s="43">
        <f t="shared" si="24"/>
        <v>36</v>
      </c>
      <c r="V51" s="26">
        <f t="shared" si="25"/>
        <v>0</v>
      </c>
      <c r="W51" s="2">
        <f t="shared" si="26"/>
        <v>0</v>
      </c>
      <c r="X51" s="38">
        <f t="shared" si="27"/>
        <v>0</v>
      </c>
      <c r="Y51" s="34">
        <f t="shared" si="28"/>
        <v>0</v>
      </c>
      <c r="Z51" s="36">
        <f t="shared" si="29"/>
        <v>9</v>
      </c>
      <c r="AA51">
        <v>44</v>
      </c>
      <c r="AB51">
        <v>14</v>
      </c>
    </row>
    <row r="52" spans="1:26" ht="16.5" customHeight="1">
      <c r="A52" s="9"/>
      <c r="B52" s="69" t="s">
        <v>121</v>
      </c>
      <c r="C52" s="45">
        <v>1</v>
      </c>
      <c r="D52" s="46">
        <v>1</v>
      </c>
      <c r="E52" s="59">
        <f t="shared" si="18"/>
        <v>2</v>
      </c>
      <c r="F52" s="61">
        <v>1</v>
      </c>
      <c r="G52" s="46">
        <v>1</v>
      </c>
      <c r="H52" s="59">
        <f t="shared" si="19"/>
        <v>2</v>
      </c>
      <c r="I52" s="61">
        <v>0</v>
      </c>
      <c r="J52" s="46">
        <v>0</v>
      </c>
      <c r="K52" s="18">
        <f t="shared" si="20"/>
        <v>0</v>
      </c>
      <c r="L52" s="45">
        <v>0</v>
      </c>
      <c r="M52" s="46">
        <v>0</v>
      </c>
      <c r="N52" s="38">
        <f t="shared" si="21"/>
        <v>0</v>
      </c>
      <c r="O52" s="26">
        <f t="shared" si="16"/>
        <v>0</v>
      </c>
      <c r="P52" s="2">
        <f t="shared" si="14"/>
        <v>0</v>
      </c>
      <c r="Q52" s="7">
        <f t="shared" si="15"/>
        <v>0</v>
      </c>
      <c r="R52" s="30" t="str">
        <f t="shared" si="17"/>
        <v>アルジェリア</v>
      </c>
      <c r="S52" s="30">
        <f t="shared" si="22"/>
        <v>2</v>
      </c>
      <c r="T52" s="34">
        <f t="shared" si="23"/>
        <v>0.00021436227224008573</v>
      </c>
      <c r="U52" s="43">
        <f t="shared" si="24"/>
        <v>33</v>
      </c>
      <c r="V52" s="26">
        <f t="shared" si="25"/>
        <v>0</v>
      </c>
      <c r="W52" s="2">
        <f t="shared" si="26"/>
        <v>0</v>
      </c>
      <c r="X52" s="38">
        <f t="shared" si="27"/>
        <v>0</v>
      </c>
      <c r="Y52" s="34">
        <f t="shared" si="28"/>
        <v>0</v>
      </c>
      <c r="Z52" s="36">
        <f t="shared" si="29"/>
        <v>9</v>
      </c>
    </row>
    <row r="53" spans="1:26" ht="16.5" customHeight="1">
      <c r="A53" s="10"/>
      <c r="B53" s="69" t="s">
        <v>122</v>
      </c>
      <c r="C53" s="45">
        <v>1</v>
      </c>
      <c r="D53" s="46">
        <v>0</v>
      </c>
      <c r="E53" s="59">
        <f t="shared" si="18"/>
        <v>1</v>
      </c>
      <c r="F53" s="61">
        <v>1</v>
      </c>
      <c r="G53" s="46">
        <v>0</v>
      </c>
      <c r="H53" s="59">
        <f t="shared" si="19"/>
        <v>1</v>
      </c>
      <c r="I53" s="61">
        <v>0</v>
      </c>
      <c r="J53" s="46">
        <v>0</v>
      </c>
      <c r="K53" s="18">
        <f t="shared" si="20"/>
        <v>0</v>
      </c>
      <c r="L53" s="45">
        <v>0</v>
      </c>
      <c r="M53" s="46">
        <v>0</v>
      </c>
      <c r="N53" s="38">
        <f t="shared" si="21"/>
        <v>0</v>
      </c>
      <c r="O53" s="26">
        <f t="shared" si="16"/>
        <v>0</v>
      </c>
      <c r="P53" s="2">
        <f t="shared" si="14"/>
        <v>0</v>
      </c>
      <c r="Q53" s="7">
        <f t="shared" si="15"/>
        <v>0</v>
      </c>
      <c r="R53" s="30" t="str">
        <f t="shared" si="17"/>
        <v>ケニア</v>
      </c>
      <c r="S53" s="30">
        <f t="shared" si="22"/>
        <v>1</v>
      </c>
      <c r="T53" s="34">
        <f t="shared" si="23"/>
        <v>0.00010718113612004287</v>
      </c>
      <c r="U53" s="43">
        <f t="shared" si="24"/>
        <v>36</v>
      </c>
      <c r="V53" s="26">
        <f t="shared" si="25"/>
        <v>0</v>
      </c>
      <c r="W53" s="2">
        <f t="shared" si="26"/>
        <v>0</v>
      </c>
      <c r="X53" s="38">
        <f t="shared" si="27"/>
        <v>0</v>
      </c>
      <c r="Y53" s="34">
        <f t="shared" si="28"/>
        <v>0</v>
      </c>
      <c r="Z53" s="36">
        <f t="shared" si="29"/>
        <v>9</v>
      </c>
    </row>
    <row r="54" spans="1:28" ht="16.5" customHeight="1" thickBot="1">
      <c r="A54" s="9" t="s">
        <v>123</v>
      </c>
      <c r="B54" s="69" t="s">
        <v>8</v>
      </c>
      <c r="C54" s="45">
        <v>1</v>
      </c>
      <c r="D54" s="46">
        <v>1</v>
      </c>
      <c r="E54" s="59">
        <f t="shared" si="18"/>
        <v>2</v>
      </c>
      <c r="F54" s="61">
        <v>1</v>
      </c>
      <c r="G54" s="46">
        <v>1</v>
      </c>
      <c r="H54" s="59">
        <f t="shared" si="19"/>
        <v>2</v>
      </c>
      <c r="I54" s="61">
        <v>0</v>
      </c>
      <c r="J54" s="46">
        <v>0</v>
      </c>
      <c r="K54" s="18">
        <f t="shared" si="20"/>
        <v>0</v>
      </c>
      <c r="L54" s="45">
        <v>0</v>
      </c>
      <c r="M54" s="46">
        <v>0</v>
      </c>
      <c r="N54" s="38">
        <f t="shared" si="21"/>
        <v>0</v>
      </c>
      <c r="O54" s="26">
        <f t="shared" si="16"/>
        <v>0</v>
      </c>
      <c r="P54" s="2">
        <f t="shared" si="14"/>
        <v>0</v>
      </c>
      <c r="Q54" s="7">
        <f t="shared" si="15"/>
        <v>0</v>
      </c>
      <c r="R54" s="30" t="str">
        <f t="shared" si="17"/>
        <v>無国籍</v>
      </c>
      <c r="S54" s="30">
        <f t="shared" si="22"/>
        <v>2</v>
      </c>
      <c r="T54" s="34">
        <f t="shared" si="23"/>
        <v>0.00021436227224008573</v>
      </c>
      <c r="U54" s="43">
        <f t="shared" si="24"/>
        <v>33</v>
      </c>
      <c r="V54" s="26">
        <f t="shared" si="25"/>
        <v>0</v>
      </c>
      <c r="W54" s="2">
        <f t="shared" si="26"/>
        <v>0</v>
      </c>
      <c r="X54" s="38">
        <f t="shared" si="27"/>
        <v>0</v>
      </c>
      <c r="Y54" s="34">
        <f t="shared" si="28"/>
        <v>0</v>
      </c>
      <c r="Z54" s="36">
        <f t="shared" si="29"/>
        <v>9</v>
      </c>
      <c r="AA54">
        <v>45</v>
      </c>
      <c r="AB54">
        <v>44</v>
      </c>
    </row>
    <row r="55" spans="1:26" ht="16.5" customHeight="1" thickBot="1">
      <c r="A55" s="19">
        <f>COUNTA(B5:B54)</f>
        <v>50</v>
      </c>
      <c r="B55" s="71" t="s">
        <v>9</v>
      </c>
      <c r="C55" s="20">
        <f>SUM(C5:C54)</f>
        <v>4527</v>
      </c>
      <c r="D55" s="21">
        <f>SUM(D5:D54)</f>
        <v>4773</v>
      </c>
      <c r="E55" s="21">
        <f>C55+D55</f>
        <v>9300</v>
      </c>
      <c r="F55" s="76">
        <f>SUM(F5:F54)</f>
        <v>4550</v>
      </c>
      <c r="G55" s="21">
        <f>SUM(G5:G54)</f>
        <v>4780</v>
      </c>
      <c r="H55" s="21">
        <f>F55+G55</f>
        <v>9330</v>
      </c>
      <c r="I55" s="62">
        <f>SUM(I5:I54)</f>
        <v>123</v>
      </c>
      <c r="J55" s="21">
        <f>SUM(J5:J54)</f>
        <v>120</v>
      </c>
      <c r="K55" s="22">
        <f>I55+J55</f>
        <v>243</v>
      </c>
      <c r="L55" s="20">
        <f>SUM(L5:L54)</f>
        <v>146</v>
      </c>
      <c r="M55" s="21">
        <f>SUM(M5:M54)</f>
        <v>127</v>
      </c>
      <c r="N55" s="23">
        <f>SUM(N5:N54)</f>
        <v>273</v>
      </c>
      <c r="O55" s="27">
        <f>SUM(O5:O54)</f>
        <v>0</v>
      </c>
      <c r="P55" s="21">
        <f>SUM(P5:P54)</f>
        <v>0</v>
      </c>
      <c r="Q55" s="23">
        <f>SUM(O55:P55)</f>
        <v>0</v>
      </c>
      <c r="R55" s="39" t="s">
        <v>9</v>
      </c>
      <c r="S55" s="20">
        <f>SUM(S5:S54)</f>
        <v>9330</v>
      </c>
      <c r="T55" s="35">
        <f t="shared" si="23"/>
        <v>1</v>
      </c>
      <c r="U55" s="74"/>
      <c r="V55" s="40">
        <f>SUM(V5:V54)</f>
        <v>23</v>
      </c>
      <c r="W55" s="21">
        <f>SUM(W5:W54)</f>
        <v>7</v>
      </c>
      <c r="X55" s="23">
        <f>SUM(X5:X54)</f>
        <v>30</v>
      </c>
      <c r="Y55" s="35">
        <f>H55/E55-1</f>
        <v>0.003225806451612856</v>
      </c>
      <c r="Z55" s="74"/>
    </row>
    <row r="56" spans="1:7" ht="16.5" customHeight="1">
      <c r="A56" s="4"/>
      <c r="B56" s="1"/>
      <c r="D56" s="73"/>
      <c r="G56" s="73"/>
    </row>
    <row r="57" spans="1:2" ht="14.25" customHeight="1">
      <c r="A57" s="12" t="s">
        <v>124</v>
      </c>
      <c r="B57" s="1" t="s">
        <v>125</v>
      </c>
    </row>
    <row r="58" ht="14.25" customHeight="1">
      <c r="B58" s="1" t="s">
        <v>126</v>
      </c>
    </row>
    <row r="68" ht="14.25">
      <c r="O68" s="63"/>
    </row>
    <row r="69" ht="14.25">
      <c r="O69" s="63"/>
    </row>
  </sheetData>
  <mergeCells count="5">
    <mergeCell ref="V3:X3"/>
    <mergeCell ref="C3:E3"/>
    <mergeCell ref="F3:H3"/>
    <mergeCell ref="I3:K3"/>
    <mergeCell ref="L3:N3"/>
  </mergeCells>
  <printOptions horizontalCentered="1"/>
  <pageMargins left="0.6692913385826772" right="0.5905511811023623" top="0.6692913385826772" bottom="0.1968503937007874" header="0.6692913385826772" footer="0.5118110236220472"/>
  <pageSetup horizontalDpi="160" verticalDpi="160" orientation="portrait" paperSize="9" scale="91" r:id="rId2"/>
  <rowBreaks count="1" manualBreakCount="1">
    <brk id="55" max="25" man="1"/>
  </rowBreaks>
  <colBreaks count="1" manualBreakCount="1">
    <brk id="14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小牧市役所</cp:lastModifiedBy>
  <cp:lastPrinted>2012-01-05T04:33:46Z</cp:lastPrinted>
  <dcterms:created xsi:type="dcterms:W3CDTF">1998-05-06T08:34:23Z</dcterms:created>
  <dcterms:modified xsi:type="dcterms:W3CDTF">2012-02-06T00:47:25Z</dcterms:modified>
  <cp:category/>
  <cp:version/>
  <cp:contentType/>
  <cp:contentStatus/>
</cp:coreProperties>
</file>